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5 - Mayo\Excel\"/>
    </mc:Choice>
  </mc:AlternateContent>
  <xr:revisionPtr revIDLastSave="0" documentId="14_{E2CEFF46-2431-4D3D-9717-A7A82C8A5FF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1 Presupuesto Aprobado" sheetId="1" state="hidden" r:id="rId1"/>
    <sheet name="P2 Presupuesto Aprobado-Ejec " sheetId="2" r:id="rId2"/>
    <sheet name="P3 Ejecucion " sheetId="3" state="hidden" r:id="rId3"/>
  </sheets>
  <definedNames>
    <definedName name="_xlnm.Print_Area" localSheetId="1">'P2 Presupuesto Aprobado-Ejec '!$C$1:$R$99</definedName>
    <definedName name="_xlnm.Print_Titles" localSheetId="1">'P2 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2" l="1"/>
  <c r="I13" i="2"/>
  <c r="I16" i="2" l="1"/>
  <c r="G14" i="2" l="1"/>
  <c r="H13" i="2"/>
  <c r="D11" i="3"/>
  <c r="D18" i="1"/>
  <c r="D19" i="1"/>
  <c r="D20" i="1"/>
  <c r="D21" i="1"/>
  <c r="D22" i="1"/>
  <c r="D23" i="1"/>
  <c r="D24" i="1"/>
  <c r="D25" i="1"/>
  <c r="D26" i="1"/>
  <c r="H55" i="2" l="1"/>
  <c r="H56" i="2"/>
  <c r="H57" i="2"/>
  <c r="H58" i="2"/>
  <c r="H59" i="2"/>
  <c r="H29" i="2"/>
  <c r="H30" i="2"/>
  <c r="H31" i="2"/>
  <c r="H32" i="2"/>
  <c r="H33" i="2"/>
  <c r="H34" i="2"/>
  <c r="H35" i="2"/>
  <c r="H36" i="2"/>
  <c r="H37" i="2"/>
  <c r="H19" i="2"/>
  <c r="H20" i="2"/>
  <c r="H21" i="2"/>
  <c r="H22" i="2"/>
  <c r="H23" i="2"/>
  <c r="H24" i="2"/>
  <c r="H25" i="2"/>
  <c r="H26" i="2"/>
  <c r="H27" i="2"/>
  <c r="H14" i="2"/>
  <c r="H15" i="2"/>
  <c r="H16" i="2"/>
  <c r="H17" i="2"/>
  <c r="D12" i="1"/>
  <c r="D13" i="1"/>
  <c r="D14" i="1"/>
  <c r="D15" i="1"/>
  <c r="D16" i="1"/>
  <c r="N11" i="3" l="1"/>
  <c r="P17" i="2"/>
  <c r="D18" i="2" l="1"/>
  <c r="D62" i="1" l="1"/>
  <c r="D61" i="1"/>
  <c r="D60" i="1"/>
  <c r="D59" i="1"/>
  <c r="D58" i="1"/>
  <c r="D57" i="1"/>
  <c r="D56" i="1"/>
  <c r="D55" i="1"/>
  <c r="D54" i="1"/>
  <c r="D52" i="1"/>
  <c r="D51" i="1"/>
  <c r="D50" i="1"/>
  <c r="D49" i="1"/>
  <c r="D48" i="1"/>
  <c r="D47" i="1"/>
  <c r="D44" i="1"/>
  <c r="D43" i="1"/>
  <c r="D42" i="1"/>
  <c r="D41" i="1"/>
  <c r="D40" i="1"/>
  <c r="D39" i="1"/>
  <c r="D38" i="1"/>
  <c r="D36" i="1"/>
  <c r="D35" i="1"/>
  <c r="D34" i="1"/>
  <c r="D33" i="1"/>
  <c r="D32" i="1"/>
  <c r="D31" i="1"/>
  <c r="D30" i="1"/>
  <c r="D29" i="1"/>
  <c r="D28" i="1"/>
  <c r="P34" i="3"/>
  <c r="D37" i="1" l="1"/>
  <c r="E54" i="2"/>
  <c r="D54" i="2"/>
  <c r="E28" i="2"/>
  <c r="D28" i="2"/>
  <c r="E18" i="2"/>
  <c r="E12" i="2"/>
  <c r="D12" i="2"/>
  <c r="D11" i="2" l="1"/>
  <c r="M17" i="3"/>
  <c r="P36" i="3" l="1"/>
  <c r="E71" i="1"/>
  <c r="E68" i="1"/>
  <c r="E63" i="1"/>
  <c r="E53" i="1"/>
  <c r="E45" i="1"/>
  <c r="E27" i="1"/>
  <c r="E17" i="1"/>
  <c r="E11" i="1"/>
  <c r="D11" i="1"/>
  <c r="E10" i="1" l="1"/>
  <c r="E75" i="1"/>
  <c r="E88" i="1" s="1"/>
  <c r="P25" i="3"/>
  <c r="K53" i="3" l="1"/>
  <c r="H27" i="3"/>
  <c r="G13" i="2"/>
  <c r="F13" i="2"/>
  <c r="J13" i="2"/>
  <c r="K13" i="2"/>
  <c r="L13" i="2"/>
  <c r="M13" i="2"/>
  <c r="N13" i="2"/>
  <c r="O13" i="2"/>
  <c r="P13" i="2"/>
  <c r="Q13" i="2"/>
  <c r="F14" i="2"/>
  <c r="J14" i="2"/>
  <c r="K14" i="2"/>
  <c r="L14" i="2"/>
  <c r="M14" i="2"/>
  <c r="N14" i="2"/>
  <c r="O14" i="2"/>
  <c r="P14" i="2"/>
  <c r="Q14" i="2"/>
  <c r="F15" i="2"/>
  <c r="G15" i="2"/>
  <c r="I15" i="2"/>
  <c r="J15" i="2"/>
  <c r="K15" i="2"/>
  <c r="L15" i="2"/>
  <c r="M15" i="2"/>
  <c r="N15" i="2"/>
  <c r="O15" i="2"/>
  <c r="P15" i="2"/>
  <c r="Q15" i="2"/>
  <c r="F16" i="2"/>
  <c r="G16" i="2"/>
  <c r="J16" i="2"/>
  <c r="K16" i="2"/>
  <c r="L16" i="2"/>
  <c r="M16" i="2"/>
  <c r="N16" i="2"/>
  <c r="O16" i="2"/>
  <c r="P16" i="2"/>
  <c r="Q16" i="2"/>
  <c r="F17" i="2"/>
  <c r="G17" i="2"/>
  <c r="I17" i="2"/>
  <c r="J17" i="2"/>
  <c r="K17" i="2"/>
  <c r="L17" i="2"/>
  <c r="M17" i="2"/>
  <c r="N17" i="2"/>
  <c r="O17" i="2"/>
  <c r="Q17" i="2"/>
  <c r="F19" i="2"/>
  <c r="G19" i="2"/>
  <c r="I19" i="2"/>
  <c r="J19" i="2"/>
  <c r="K19" i="2"/>
  <c r="L19" i="2"/>
  <c r="M19" i="2"/>
  <c r="N19" i="2"/>
  <c r="O19" i="2"/>
  <c r="P19" i="2"/>
  <c r="Q19" i="2"/>
  <c r="F20" i="2"/>
  <c r="G20" i="2"/>
  <c r="I20" i="2"/>
  <c r="J20" i="2"/>
  <c r="K20" i="2"/>
  <c r="L20" i="2"/>
  <c r="M20" i="2"/>
  <c r="N20" i="2"/>
  <c r="O20" i="2"/>
  <c r="P20" i="2"/>
  <c r="Q20" i="2"/>
  <c r="F21" i="2"/>
  <c r="G21" i="2"/>
  <c r="I21" i="2"/>
  <c r="J21" i="2"/>
  <c r="K21" i="2"/>
  <c r="L21" i="2"/>
  <c r="M21" i="2"/>
  <c r="N21" i="2"/>
  <c r="O21" i="2"/>
  <c r="P21" i="2"/>
  <c r="Q21" i="2"/>
  <c r="F22" i="2"/>
  <c r="G22" i="2"/>
  <c r="I22" i="2"/>
  <c r="J22" i="2"/>
  <c r="K22" i="2"/>
  <c r="L22" i="2"/>
  <c r="M22" i="2"/>
  <c r="N22" i="2"/>
  <c r="O22" i="2"/>
  <c r="P22" i="2"/>
  <c r="Q22" i="2"/>
  <c r="F23" i="2"/>
  <c r="G23" i="2"/>
  <c r="I23" i="2"/>
  <c r="J23" i="2"/>
  <c r="K23" i="2"/>
  <c r="L23" i="2"/>
  <c r="M23" i="2"/>
  <c r="N23" i="2"/>
  <c r="O23" i="2"/>
  <c r="P23" i="2"/>
  <c r="Q23" i="2"/>
  <c r="F24" i="2"/>
  <c r="G24" i="2"/>
  <c r="I24" i="2"/>
  <c r="J24" i="2"/>
  <c r="K24" i="2"/>
  <c r="L24" i="2"/>
  <c r="M24" i="2"/>
  <c r="N24" i="2"/>
  <c r="O24" i="2"/>
  <c r="P24" i="2"/>
  <c r="Q24" i="2"/>
  <c r="F25" i="2"/>
  <c r="G25" i="2"/>
  <c r="I25" i="2"/>
  <c r="J25" i="2"/>
  <c r="K25" i="2"/>
  <c r="L25" i="2"/>
  <c r="M25" i="2"/>
  <c r="N25" i="2"/>
  <c r="O25" i="2"/>
  <c r="P25" i="2"/>
  <c r="Q25" i="2"/>
  <c r="F26" i="2"/>
  <c r="G26" i="2"/>
  <c r="J26" i="2"/>
  <c r="K26" i="2"/>
  <c r="L26" i="2"/>
  <c r="M26" i="2"/>
  <c r="N26" i="2"/>
  <c r="O26" i="2"/>
  <c r="P26" i="2"/>
  <c r="Q26" i="2"/>
  <c r="F27" i="2"/>
  <c r="G27" i="2"/>
  <c r="I27" i="2"/>
  <c r="J27" i="2"/>
  <c r="K27" i="2"/>
  <c r="L27" i="2"/>
  <c r="M27" i="2"/>
  <c r="N27" i="2"/>
  <c r="O27" i="2"/>
  <c r="P27" i="2"/>
  <c r="Q27" i="2"/>
  <c r="F29" i="2"/>
  <c r="G29" i="2"/>
  <c r="I29" i="2"/>
  <c r="J29" i="2"/>
  <c r="K29" i="2"/>
  <c r="L29" i="2"/>
  <c r="M29" i="2"/>
  <c r="N29" i="2"/>
  <c r="O29" i="2"/>
  <c r="P29" i="2"/>
  <c r="Q29" i="2"/>
  <c r="F30" i="2"/>
  <c r="G30" i="2"/>
  <c r="I30" i="2"/>
  <c r="J30" i="2"/>
  <c r="K30" i="2"/>
  <c r="L30" i="2"/>
  <c r="M30" i="2"/>
  <c r="N30" i="2"/>
  <c r="O30" i="2"/>
  <c r="P30" i="2"/>
  <c r="Q30" i="2"/>
  <c r="F31" i="2"/>
  <c r="G31" i="2"/>
  <c r="I31" i="2"/>
  <c r="J31" i="2"/>
  <c r="K31" i="2"/>
  <c r="L31" i="2"/>
  <c r="M31" i="2"/>
  <c r="N31" i="2"/>
  <c r="O31" i="2"/>
  <c r="P31" i="2"/>
  <c r="Q31" i="2"/>
  <c r="F32" i="2"/>
  <c r="G32" i="2"/>
  <c r="I32" i="2"/>
  <c r="J32" i="2"/>
  <c r="K32" i="2"/>
  <c r="L32" i="2"/>
  <c r="M32" i="2"/>
  <c r="N32" i="2"/>
  <c r="O32" i="2"/>
  <c r="P32" i="2"/>
  <c r="Q32" i="2"/>
  <c r="F33" i="2"/>
  <c r="G33" i="2"/>
  <c r="I33" i="2"/>
  <c r="J33" i="2"/>
  <c r="K33" i="2"/>
  <c r="L33" i="2"/>
  <c r="M33" i="2"/>
  <c r="N33" i="2"/>
  <c r="O33" i="2"/>
  <c r="P33" i="2"/>
  <c r="Q33" i="2"/>
  <c r="F34" i="2"/>
  <c r="G34" i="2"/>
  <c r="I34" i="2"/>
  <c r="J34" i="2"/>
  <c r="K34" i="2"/>
  <c r="L34" i="2"/>
  <c r="M34" i="2"/>
  <c r="N34" i="2"/>
  <c r="O34" i="2"/>
  <c r="P34" i="2"/>
  <c r="Q34" i="2"/>
  <c r="F35" i="2"/>
  <c r="G35" i="2"/>
  <c r="I35" i="2"/>
  <c r="J35" i="2"/>
  <c r="K35" i="2"/>
  <c r="L35" i="2"/>
  <c r="M35" i="2"/>
  <c r="N35" i="2"/>
  <c r="O35" i="2"/>
  <c r="P35" i="2"/>
  <c r="Q35" i="2"/>
  <c r="F36" i="2"/>
  <c r="G36" i="2"/>
  <c r="I36" i="2"/>
  <c r="J36" i="2"/>
  <c r="K36" i="2"/>
  <c r="L36" i="2"/>
  <c r="M36" i="2"/>
  <c r="N36" i="2"/>
  <c r="O36" i="2"/>
  <c r="P36" i="2"/>
  <c r="Q36" i="2"/>
  <c r="F37" i="2"/>
  <c r="G37" i="2"/>
  <c r="I37" i="2"/>
  <c r="J37" i="2"/>
  <c r="K37" i="2"/>
  <c r="L37" i="2"/>
  <c r="M37" i="2"/>
  <c r="N37" i="2"/>
  <c r="O37" i="2"/>
  <c r="P37" i="2"/>
  <c r="Q37" i="2"/>
  <c r="F55" i="2"/>
  <c r="G55" i="2"/>
  <c r="I55" i="2"/>
  <c r="J55" i="2"/>
  <c r="K55" i="2"/>
  <c r="L55" i="2"/>
  <c r="M55" i="2"/>
  <c r="N55" i="2"/>
  <c r="O55" i="2"/>
  <c r="P55" i="2"/>
  <c r="Q55" i="2"/>
  <c r="F56" i="2"/>
  <c r="G56" i="2"/>
  <c r="I56" i="2"/>
  <c r="J56" i="2"/>
  <c r="K56" i="2"/>
  <c r="L56" i="2"/>
  <c r="M56" i="2"/>
  <c r="N56" i="2"/>
  <c r="O56" i="2"/>
  <c r="P56" i="2"/>
  <c r="Q56" i="2"/>
  <c r="F57" i="2"/>
  <c r="G57" i="2"/>
  <c r="I57" i="2"/>
  <c r="J57" i="2"/>
  <c r="K57" i="2"/>
  <c r="L57" i="2"/>
  <c r="M57" i="2"/>
  <c r="N57" i="2"/>
  <c r="O57" i="2"/>
  <c r="P57" i="2"/>
  <c r="Q57" i="2"/>
  <c r="F58" i="2"/>
  <c r="G58" i="2"/>
  <c r="I58" i="2"/>
  <c r="J58" i="2"/>
  <c r="K58" i="2"/>
  <c r="L58" i="2"/>
  <c r="M58" i="2"/>
  <c r="N58" i="2"/>
  <c r="O58" i="2"/>
  <c r="P58" i="2"/>
  <c r="Q58" i="2"/>
  <c r="F59" i="2"/>
  <c r="G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O12" i="2" l="1"/>
  <c r="F12" i="2"/>
  <c r="H54" i="2"/>
  <c r="G28" i="2"/>
  <c r="K18" i="2"/>
  <c r="K12" i="2"/>
  <c r="O54" i="2"/>
  <c r="K54" i="2"/>
  <c r="G54" i="2"/>
  <c r="R32" i="2"/>
  <c r="R31" i="2"/>
  <c r="N28" i="2"/>
  <c r="J28" i="2"/>
  <c r="F28" i="2"/>
  <c r="N18" i="2"/>
  <c r="J18" i="2"/>
  <c r="F18" i="2"/>
  <c r="N12" i="2"/>
  <c r="J12" i="2"/>
  <c r="G12" i="2"/>
  <c r="L54" i="2"/>
  <c r="K28" i="2"/>
  <c r="G18" i="2"/>
  <c r="N54" i="2"/>
  <c r="J54" i="2"/>
  <c r="F54" i="2"/>
  <c r="Q28" i="2"/>
  <c r="M28" i="2"/>
  <c r="I28" i="2"/>
  <c r="Q18" i="2"/>
  <c r="M18" i="2"/>
  <c r="I18" i="2"/>
  <c r="Q12" i="2"/>
  <c r="M12" i="2"/>
  <c r="I12" i="2"/>
  <c r="P54" i="2"/>
  <c r="O28" i="2"/>
  <c r="O18" i="2"/>
  <c r="Q54" i="2"/>
  <c r="M54" i="2"/>
  <c r="I54" i="2"/>
  <c r="P28" i="2"/>
  <c r="L28" i="2"/>
  <c r="H28" i="2"/>
  <c r="P18" i="2"/>
  <c r="L18" i="2"/>
  <c r="H18" i="2"/>
  <c r="P12" i="2"/>
  <c r="L12" i="2"/>
  <c r="H12" i="2"/>
  <c r="O11" i="3"/>
  <c r="N27" i="3"/>
  <c r="N17" i="3"/>
  <c r="N53" i="3"/>
  <c r="H11" i="2" l="1"/>
  <c r="R12" i="2"/>
  <c r="R18" i="2"/>
  <c r="R28" i="2"/>
  <c r="N10" i="3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D46" i="1" s="1"/>
  <c r="E47" i="2"/>
  <c r="I53" i="3" l="1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28" i="3"/>
  <c r="E37" i="3"/>
  <c r="F37" i="3"/>
  <c r="G37" i="3"/>
  <c r="H37" i="3"/>
  <c r="I37" i="3"/>
  <c r="J37" i="3"/>
  <c r="K37" i="3"/>
  <c r="L37" i="3"/>
  <c r="M37" i="3"/>
  <c r="N37" i="3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E38" i="2"/>
  <c r="D72" i="2"/>
  <c r="D69" i="2"/>
  <c r="D64" i="2"/>
  <c r="D38" i="2"/>
  <c r="H84" i="3" l="1"/>
  <c r="N84" i="3"/>
  <c r="D85" i="2"/>
  <c r="R39" i="2"/>
  <c r="R43" i="2"/>
  <c r="R50" i="2"/>
  <c r="R45" i="2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R63" i="2"/>
  <c r="R62" i="2"/>
  <c r="R22" i="2"/>
  <c r="R37" i="2"/>
  <c r="D71" i="1"/>
  <c r="D68" i="1"/>
  <c r="D63" i="1"/>
  <c r="D53" i="1"/>
  <c r="D45" i="1"/>
  <c r="D27" i="1"/>
  <c r="D17" i="1"/>
  <c r="D75" i="1" l="1"/>
  <c r="D88" i="1" s="1"/>
  <c r="D10" i="1"/>
  <c r="R14" i="2"/>
  <c r="Q47" i="2"/>
  <c r="Q38" i="2"/>
  <c r="P47" i="2"/>
  <c r="P38" i="2"/>
  <c r="O47" i="2"/>
  <c r="O38" i="2"/>
  <c r="N38" i="2" l="1"/>
  <c r="N47" i="2"/>
  <c r="M47" i="2"/>
  <c r="M38" i="2"/>
  <c r="L47" i="2" l="1"/>
  <c r="L38" i="2"/>
  <c r="G47" i="2"/>
  <c r="G38" i="2" s="1"/>
  <c r="H47" i="2"/>
  <c r="H38" i="2" s="1"/>
  <c r="I47" i="2"/>
  <c r="I38" i="2" s="1"/>
  <c r="I85" i="2" s="1"/>
  <c r="J47" i="2"/>
  <c r="J38" i="2" s="1"/>
  <c r="K47" i="2"/>
  <c r="K38" i="2" s="1"/>
  <c r="F38" i="2" l="1"/>
  <c r="R38" i="2" s="1"/>
  <c r="R47" i="2"/>
  <c r="P61" i="3"/>
  <c r="P60" i="3"/>
  <c r="P59" i="3"/>
  <c r="P58" i="3"/>
  <c r="P57" i="3"/>
  <c r="P56" i="3"/>
  <c r="P55" i="3"/>
  <c r="P54" i="3"/>
  <c r="P35" i="3"/>
  <c r="P33" i="3"/>
  <c r="P32" i="3"/>
  <c r="P31" i="3"/>
  <c r="P30" i="3"/>
  <c r="P29" i="3"/>
  <c r="O27" i="3"/>
  <c r="M27" i="3"/>
  <c r="L27" i="3"/>
  <c r="K27" i="3"/>
  <c r="J27" i="3"/>
  <c r="I27" i="3"/>
  <c r="F27" i="3"/>
  <c r="E27" i="3"/>
  <c r="P26" i="3"/>
  <c r="P24" i="3"/>
  <c r="P23" i="3"/>
  <c r="P22" i="3"/>
  <c r="P21" i="3"/>
  <c r="P20" i="3"/>
  <c r="P19" i="3"/>
  <c r="P18" i="3"/>
  <c r="O17" i="3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J11" i="3"/>
  <c r="I11" i="3"/>
  <c r="G11" i="3"/>
  <c r="G84" i="3" s="1"/>
  <c r="F11" i="3"/>
  <c r="E11" i="3"/>
  <c r="O84" i="3" l="1"/>
  <c r="M84" i="3"/>
  <c r="F84" i="3"/>
  <c r="D84" i="3"/>
  <c r="I84" i="3"/>
  <c r="E84" i="3"/>
  <c r="J10" i="3"/>
  <c r="L84" i="3"/>
  <c r="K10" i="3"/>
  <c r="K84" i="3"/>
  <c r="J84" i="3"/>
  <c r="D10" i="3"/>
  <c r="O10" i="3"/>
  <c r="P27" i="3"/>
  <c r="F10" i="3"/>
  <c r="E10" i="3"/>
  <c r="G10" i="3"/>
  <c r="I10" i="3"/>
  <c r="M10" i="3"/>
  <c r="L10" i="3"/>
  <c r="P17" i="3"/>
  <c r="P11" i="3"/>
  <c r="R61" i="2"/>
  <c r="R60" i="2"/>
  <c r="R59" i="2"/>
  <c r="R58" i="2"/>
  <c r="R57" i="2"/>
  <c r="R56" i="2"/>
  <c r="R55" i="2"/>
  <c r="R30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P85" i="2"/>
  <c r="K85" i="2" l="1"/>
  <c r="L85" i="2"/>
  <c r="G85" i="2"/>
  <c r="M85" i="2"/>
  <c r="J11" i="2"/>
  <c r="J85" i="2"/>
  <c r="H85" i="2"/>
  <c r="F11" i="2"/>
  <c r="F85" i="2"/>
  <c r="P84" i="3"/>
  <c r="Q85" i="2"/>
  <c r="P11" i="2"/>
  <c r="O85" i="2"/>
  <c r="N85" i="2"/>
  <c r="O11" i="2"/>
  <c r="L11" i="2"/>
  <c r="K11" i="2"/>
  <c r="I11" i="2"/>
  <c r="G11" i="2"/>
  <c r="Q11" i="2"/>
  <c r="R54" i="2"/>
  <c r="R85" i="2" s="1"/>
  <c r="P10" i="3"/>
  <c r="N11" i="2"/>
  <c r="M11" i="2"/>
  <c r="E85" i="2" l="1"/>
  <c r="R11" i="2"/>
  <c r="E11" i="2"/>
</calcChain>
</file>

<file path=xl/sharedStrings.xml><?xml version="1.0" encoding="utf-8"?>
<sst xmlns="http://schemas.openxmlformats.org/spreadsheetml/2006/main" count="300" uniqueCount="122">
  <si>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</si>
  <si>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</si>
  <si>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</si>
  <si>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</si>
  <si>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</si>
  <si>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</si>
  <si>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</si>
  <si>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</si>
  <si>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</si>
  <si>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</si>
  <si>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</si>
  <si>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</si>
  <si>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</si>
  <si>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</si>
  <si>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</si>
  <si>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</si>
  <si>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</si>
  <si>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</si>
  <si>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</si>
  <si>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</si>
  <si>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</si>
  <si>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</si>
  <si>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</si>
  <si>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</si>
  <si>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</si>
  <si>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</si>
  <si>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</si>
  <si>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</si>
  <si>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</si>
  <si>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</si>
  <si>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</si>
  <si>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</si>
  <si>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</si>
  <si>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</si>
  <si>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</si>
  <si>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</si>
  <si>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</si>
  <si>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</si>
  <si>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</si>
  <si>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</si>
  <si>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</si>
  <si>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</si>
  <si>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</si>
  <si>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</si>
  <si>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</si>
  <si>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</si>
  <si>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</si>
  <si>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</si>
  <si>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</si>
  <si>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</si>
  <si>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</si>
  <si>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</si>
  <si>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</si>
  <si>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</si>
  <si>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</si>
  <si>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</si>
  <si>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</si>
  <si>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</si>
  <si>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</si>
  <si>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</si>
  <si>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</si>
  <si>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</si>
  <si>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</si>
  <si>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</si>
  <si>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</si>
  <si>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</si>
  <si>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</si>
  <si>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</si>
  <si>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</si>
  <si>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</si>
  <si>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</si>
  <si>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</si>
  <si>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</si>
  <si>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</si>
  <si>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</si>
  <si>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</si>
  <si>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</si>
  <si>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</si>
  <si>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</si>
  <si>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</si>
  <si>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</si>
  <si>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</si>
  <si>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</si>
  <si>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</si>
  <si>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</si>
  <si>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</si>
  <si>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</si>
  <si>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</si>
  <si>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</si>
  <si>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</si>
  <si>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</si>
  <si>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</si>
  <si>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</si>
  <si>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</si>
  <si>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</si>
  <si>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SERVICIO NACIONAL DE SALUD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</si>
  <si>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</si>
  <si>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</si>
  <si>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</si>
  <si>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</si>
  <si>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</si>
  <si>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</si>
  <si>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</si>
  <si>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HOSPITAL UNIVERSITARIO DOCENTE TRAUMATOLOGICO DR. NEY ARIAS LORA</t>
  </si>
  <si>
    <t>Año 2025</t>
  </si>
  <si>
    <t>En RD$1,169,454,652.00</t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</si>
  <si>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</si>
  <si>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</si>
  <si>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</si>
  <si>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rPr>
        <b/>
        <sz val="14"/>
        <color theme="1"/>
        <rFont val="Calibri"/>
        <family val="2"/>
        <scheme val="minor"/>
      </rPr>
      <t>FUENTE</t>
    </r>
    <r>
      <rPr>
        <sz val="14"/>
        <color theme="1"/>
        <rFont val="Calibri"/>
        <family val="2"/>
        <scheme val="minor"/>
      </rPr>
      <t>:  SIGEF</t>
    </r>
  </si>
  <si>
    <t>MARIDANIA ENCARNACION</t>
  </si>
  <si>
    <t>COORDINADORA DE PRESUPUESTO</t>
  </si>
  <si>
    <t>Licda. Maridania Encarnación</t>
  </si>
  <si>
    <t>Coordinadora de Presupuestos</t>
  </si>
  <si>
    <r>
      <rPr>
        <b/>
        <sz val="16"/>
        <color theme="1"/>
        <rFont val="Calibri"/>
        <family val="2"/>
        <scheme val="minor"/>
      </rPr>
      <t>FUENTE</t>
    </r>
    <r>
      <rPr>
        <sz val="16"/>
        <color theme="1"/>
        <rFont val="Calibri"/>
        <family val="2"/>
        <scheme val="minor"/>
      </rPr>
      <t>:  SIGEF</t>
    </r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</si>
  <si>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</si>
  <si>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</si>
  <si>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</si>
  <si>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rPr>
        <b/>
        <sz val="11"/>
        <color theme="1"/>
        <rFont val="Calibri"/>
        <family val="2"/>
        <scheme val="minor"/>
      </rPr>
      <t>FUENTE</t>
    </r>
    <r>
      <rPr>
        <sz val="11"/>
        <color theme="1"/>
        <rFont val="Calibri"/>
        <family val="2"/>
        <scheme val="minor"/>
      </rPr>
      <t>:  SIGEF</t>
    </r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</si>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</sst>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rgb="FF006699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99CC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669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43" fontId="3" fillId="0" borderId="0" xfId="1" applyFont="1"/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43" fontId="7" fillId="0" borderId="0" xfId="0" applyNumberFormat="1" applyFont="1" applyAlignment="1">
      <alignment horizontal="center" vertical="top" wrapText="1" readingOrder="1"/>
    </xf>
    <xf numFmtId="43" fontId="8" fillId="0" borderId="0" xfId="1" applyFont="1" applyAlignment="1">
      <alignment horizontal="center" vertical="top" wrapText="1" readingOrder="1"/>
    </xf>
    <xf numFmtId="0" fontId="11" fillId="0" borderId="0" xfId="0" applyFont="1"/>
    <xf numFmtId="0" fontId="13" fillId="0" borderId="0" xfId="0" applyFont="1" applyAlignment="1">
      <alignment vertical="center" wrapText="1" readingOrder="1"/>
    </xf>
    <xf numFmtId="0" fontId="13" fillId="0" borderId="0" xfId="0" applyFont="1" applyAlignment="1">
      <alignment vertical="top" wrapText="1" readingOrder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top" wrapText="1" readingOrder="1"/>
    </xf>
    <xf numFmtId="0" fontId="15" fillId="6" borderId="0" xfId="0" applyFont="1" applyFill="1" applyAlignment="1">
      <alignment vertical="center" wrapText="1"/>
    </xf>
    <xf numFmtId="0" fontId="15" fillId="6" borderId="0" xfId="0" applyFont="1" applyFill="1" applyAlignment="1">
      <alignment horizontal="center" vertical="center" wrapText="1"/>
    </xf>
    <xf numFmtId="0" fontId="11" fillId="3" borderId="0" xfId="0" applyFont="1" applyFill="1"/>
    <xf numFmtId="0" fontId="15" fillId="0" borderId="1" xfId="0" applyFont="1" applyBorder="1" applyAlignment="1">
      <alignment horizontal="left" vertical="center" wrapText="1"/>
    </xf>
    <xf numFmtId="43" fontId="15" fillId="0" borderId="1" xfId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43" fontId="15" fillId="0" borderId="0" xfId="1" applyFont="1" applyAlignment="1">
      <alignment vertical="center" wrapText="1"/>
    </xf>
    <xf numFmtId="166" fontId="11" fillId="3" borderId="0" xfId="0" applyNumberFormat="1" applyFont="1" applyFill="1"/>
    <xf numFmtId="0" fontId="11" fillId="0" borderId="0" xfId="0" applyFont="1" applyAlignment="1">
      <alignment horizontal="left" vertical="center" wrapText="1" indent="2"/>
    </xf>
    <xf numFmtId="43" fontId="11" fillId="0" borderId="0" xfId="0" applyNumberFormat="1" applyFont="1" applyAlignment="1">
      <alignment vertical="center" wrapText="1"/>
    </xf>
    <xf numFmtId="0" fontId="15" fillId="5" borderId="2" xfId="0" applyFont="1" applyFill="1" applyBorder="1" applyAlignment="1">
      <alignment horizontal="left" vertical="center" wrapText="1"/>
    </xf>
    <xf numFmtId="43" fontId="15" fillId="5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8" fontId="11" fillId="0" borderId="0" xfId="0" applyNumberFormat="1" applyFont="1" applyAlignment="1">
      <alignment vertical="center" wrapText="1"/>
    </xf>
    <xf numFmtId="43" fontId="11" fillId="0" borderId="0" xfId="0" applyNumberFormat="1" applyFont="1"/>
    <xf numFmtId="168" fontId="15" fillId="0" borderId="1" xfId="0" applyNumberFormat="1" applyFont="1" applyBorder="1" applyAlignment="1">
      <alignment vertical="center" wrapText="1"/>
    </xf>
    <xf numFmtId="168" fontId="15" fillId="0" borderId="0" xfId="0" applyNumberFormat="1" applyFont="1" applyAlignment="1">
      <alignment vertical="center" wrapText="1"/>
    </xf>
    <xf numFmtId="168" fontId="15" fillId="5" borderId="2" xfId="0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left" vertical="center" wrapText="1"/>
    </xf>
    <xf numFmtId="43" fontId="15" fillId="6" borderId="2" xfId="0" applyNumberFormat="1" applyFont="1" applyFill="1" applyBorder="1" applyAlignment="1">
      <alignment horizontal="center" vertical="center" wrapText="1"/>
    </xf>
    <xf numFmtId="168" fontId="15" fillId="6" borderId="2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/>
    <xf numFmtId="43" fontId="11" fillId="0" borderId="0" xfId="1" applyFont="1"/>
    <xf numFmtId="0" fontId="15" fillId="0" borderId="11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13" xfId="0" applyFont="1" applyBorder="1" applyAlignment="1">
      <alignment vertical="center"/>
    </xf>
    <xf numFmtId="0" fontId="11" fillId="0" borderId="12" xfId="0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14" xfId="0" applyFont="1" applyBorder="1"/>
    <xf numFmtId="0" fontId="16" fillId="0" borderId="0" xfId="0" applyFont="1"/>
    <xf numFmtId="166" fontId="16" fillId="0" borderId="0" xfId="0" applyNumberFormat="1" applyFont="1"/>
    <xf numFmtId="164" fontId="16" fillId="0" borderId="0" xfId="0" applyNumberFormat="1" applyFont="1"/>
    <xf numFmtId="43" fontId="16" fillId="0" borderId="0" xfId="0" applyNumberFormat="1" applyFont="1"/>
    <xf numFmtId="0" fontId="18" fillId="2" borderId="3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43" fontId="19" fillId="0" borderId="0" xfId="0" applyNumberFormat="1" applyFont="1"/>
    <xf numFmtId="43" fontId="19" fillId="0" borderId="1" xfId="0" applyNumberFormat="1" applyFont="1" applyBorder="1"/>
    <xf numFmtId="0" fontId="19" fillId="0" borderId="0" xfId="0" applyFont="1" applyAlignment="1">
      <alignment horizontal="left" indent="1"/>
    </xf>
    <xf numFmtId="0" fontId="16" fillId="0" borderId="0" xfId="0" applyFont="1" applyAlignment="1">
      <alignment horizontal="left" indent="2"/>
    </xf>
    <xf numFmtId="43" fontId="16" fillId="0" borderId="0" xfId="1" applyFont="1"/>
    <xf numFmtId="43" fontId="16" fillId="0" borderId="7" xfId="1" applyFont="1" applyBorder="1"/>
    <xf numFmtId="43" fontId="16" fillId="0" borderId="0" xfId="1" applyFont="1" applyFill="1" applyBorder="1"/>
    <xf numFmtId="43" fontId="19" fillId="0" borderId="0" xfId="1" applyFont="1"/>
    <xf numFmtId="0" fontId="18" fillId="2" borderId="2" xfId="0" applyFont="1" applyFill="1" applyBorder="1" applyAlignment="1">
      <alignment vertical="center"/>
    </xf>
    <xf numFmtId="43" fontId="19" fillId="2" borderId="2" xfId="0" applyNumberFormat="1" applyFont="1" applyFill="1" applyBorder="1"/>
    <xf numFmtId="0" fontId="16" fillId="0" borderId="12" xfId="0" applyFont="1" applyBorder="1"/>
    <xf numFmtId="0" fontId="16" fillId="0" borderId="13" xfId="0" applyFont="1" applyBorder="1" applyAlignment="1">
      <alignment vertical="center"/>
    </xf>
    <xf numFmtId="0" fontId="19" fillId="0" borderId="11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0" xfId="0" applyFont="1" applyAlignment="1">
      <alignment wrapText="1"/>
    </xf>
    <xf numFmtId="0" fontId="14" fillId="0" borderId="5" xfId="0" applyFont="1" applyBorder="1" applyAlignment="1">
      <alignment horizontal="center" vertical="top" wrapText="1" readingOrder="1"/>
    </xf>
    <xf numFmtId="0" fontId="14" fillId="0" borderId="0" xfId="0" applyFont="1" applyAlignment="1">
      <alignment horizontal="center" vertical="top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top" wrapText="1" readingOrder="1"/>
    </xf>
    <xf numFmtId="0" fontId="13" fillId="0" borderId="0" xfId="0" applyFont="1" applyAlignment="1">
      <alignment horizontal="center" vertical="top" wrapText="1" readingOrder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17" fillId="0" borderId="5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0" fillId="0" borderId="12" xfId="0" applyFont="1" applyBorder="1"/>
    <xf numFmtId="0" fontId="0" fillId="0" borderId="13" xfId="0" applyFont="1" applyBorder="1" applyAlignment="1">
      <alignment vertical="center"/>
    </xf>
    <xf numFmtId="0" fontId="3" fillId="0" borderId="1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43" fontId="2" fillId="2" borderId="2" xfId="0" applyNumberFormat="1" applyFont="1" applyFill="1" applyBorder="1"/>
  </cellXfs>
  <cellStyles count="3">
    <cellStyle name="Millares" xfId="1" builtinId="3"/>
    <cellStyle name="Millares 2 2" xfId="2" xr:uid="{3874BB93-6C08-4ADA-8FD3-42DD7D689B5B}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114301</xdr:rowOff>
    </xdr:from>
    <xdr:to>
      <xdr:col>2</xdr:col>
      <xdr:colOff>1381126</xdr:colOff>
      <xdr:row>2</xdr:row>
      <xdr:rowOff>285750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143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</xdr:row>
      <xdr:rowOff>1</xdr:rowOff>
    </xdr:from>
    <xdr:to>
      <xdr:col>4</xdr:col>
      <xdr:colOff>843999</xdr:colOff>
      <xdr:row>2</xdr:row>
      <xdr:rowOff>295275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30E273-CA8A-4388-BC17-8978D3C8C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90501"/>
          <a:ext cx="2053674" cy="533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2</xdr:col>
      <xdr:colOff>3733800</xdr:colOff>
      <xdr:row>4</xdr:row>
      <xdr:rowOff>187960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A69391-5861-4E77-A2C1-47B60C1F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3733800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5</xdr:row>
      <xdr:rowOff>285751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10</xdr:col>
      <xdr:colOff>149678</xdr:colOff>
      <xdr:row>1</xdr:row>
      <xdr:rowOff>40821</xdr:rowOff>
    </xdr:from>
    <xdr:to>
      <xdr:col>13</xdr:col>
      <xdr:colOff>299357</xdr:colOff>
      <xdr:row>4</xdr:row>
      <xdr:rowOff>260078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FEADE2-A3F2-4947-B58C-4D01A5683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0857" y="231321"/>
          <a:ext cx="4354286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2"/>
  <sheetViews>
    <sheetView showGridLines="0" workbookViewId="0">
      <selection activeCell="J20" sqref="J20"/>
    </sheetView>
  </sheetViews>
  <sheetFormatPr baseColWidth="10" defaultColWidth="11.42578125" defaultRowHeight="15" x14ac:dyDescent="0.25"/>
  <cols>
    <col min="1" max="2" width="4.7109375" customWidth="1"/>
    <col min="3" max="3" width="105.85546875" customWidth="1"/>
    <col min="4" max="4" width="23.7109375" customWidth="1"/>
    <col min="5" max="5" width="16.7109375" customWidth="1"/>
    <col min="6" max="6" width="13.85546875" bestFit="1" customWidth="1"/>
  </cols>
  <sheetData>
    <row r="1" spans="1:16" ht="18.75" x14ac:dyDescent="0.3">
      <c r="A1" s="32"/>
      <c r="B1" s="32"/>
      <c r="C1" s="32"/>
      <c r="D1" s="32"/>
      <c r="E1" s="32"/>
      <c r="F1" s="32"/>
    </row>
    <row r="2" spans="1:16" ht="18.75" x14ac:dyDescent="0.3">
      <c r="A2" s="32"/>
      <c r="B2" s="32"/>
      <c r="C2" s="32"/>
      <c r="D2" s="32"/>
      <c r="E2" s="32"/>
      <c r="F2" s="32"/>
    </row>
    <row r="3" spans="1:16" ht="28.5" customHeight="1" x14ac:dyDescent="0.3">
      <c r="A3" s="32"/>
      <c r="B3" s="32"/>
      <c r="C3" s="92" t="s">
        <v>95</v>
      </c>
      <c r="D3" s="93"/>
      <c r="E3" s="93"/>
      <c r="F3" s="33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21" customHeight="1" x14ac:dyDescent="0.3">
      <c r="A4" s="32"/>
      <c r="B4" s="32"/>
      <c r="C4" s="90" t="s">
        <v>103</v>
      </c>
      <c r="D4" s="91"/>
      <c r="E4" s="91"/>
      <c r="F4" s="34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8.75" x14ac:dyDescent="0.3">
      <c r="A5" s="32"/>
      <c r="B5" s="32"/>
      <c r="C5" s="96" t="s">
        <v>104</v>
      </c>
      <c r="D5" s="97"/>
      <c r="E5" s="97"/>
      <c r="F5" s="35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5.75" customHeight="1" x14ac:dyDescent="0.3">
      <c r="A6" s="32"/>
      <c r="B6" s="32"/>
      <c r="C6" s="94" t="s">
        <v>76</v>
      </c>
      <c r="D6" s="95"/>
      <c r="E6" s="95"/>
      <c r="F6" s="34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15.75" customHeight="1" x14ac:dyDescent="0.3">
      <c r="A7" s="32"/>
      <c r="B7" s="36"/>
      <c r="C7" s="94" t="s">
        <v>105</v>
      </c>
      <c r="D7" s="95"/>
      <c r="E7" s="95"/>
      <c r="F7" s="36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32"/>
      <c r="B8" s="32"/>
      <c r="C8" s="32"/>
      <c r="D8" s="32"/>
      <c r="E8" s="32"/>
      <c r="F8" s="32"/>
    </row>
    <row r="9" spans="1:16" ht="36" customHeight="1" x14ac:dyDescent="0.3">
      <c r="A9" s="32"/>
      <c r="B9" s="32"/>
      <c r="C9" s="37" t="s">
        <v>102</v>
      </c>
      <c r="D9" s="38" t="s">
        <v>94</v>
      </c>
      <c r="E9" s="38" t="s">
        <v>93</v>
      </c>
      <c r="F9" s="39"/>
    </row>
    <row r="10" spans="1:16" ht="23.25" customHeight="1" x14ac:dyDescent="0.3">
      <c r="A10" s="32"/>
      <c r="B10" s="32"/>
      <c r="C10" s="40" t="s">
        <v>0</v>
      </c>
      <c r="D10" s="41">
        <f>+D11+D17+D27+D53</f>
        <v>1169454652</v>
      </c>
      <c r="E10" s="41">
        <f>+E11+E17+E27+E53</f>
        <v>0</v>
      </c>
      <c r="F10" s="39"/>
    </row>
    <row r="11" spans="1:16" ht="18.75" x14ac:dyDescent="0.3">
      <c r="A11" s="32"/>
      <c r="B11" s="32"/>
      <c r="C11" s="42" t="s">
        <v>1</v>
      </c>
      <c r="D11" s="43">
        <f>SUM(D12:D16)</f>
        <v>684173365</v>
      </c>
      <c r="E11" s="43">
        <f>SUM(E12:E16)</f>
        <v>0</v>
      </c>
      <c r="F11" s="44"/>
    </row>
    <row r="12" spans="1:16" ht="18.75" x14ac:dyDescent="0.3">
      <c r="A12" s="32"/>
      <c r="B12" s="32"/>
      <c r="C12" s="45" t="s">
        <v>2</v>
      </c>
      <c r="D12" s="46">
        <f>'P2 Presupuesto Aprobado-Ejec '!D13</f>
        <v>548883319</v>
      </c>
      <c r="E12" s="46"/>
      <c r="F12" s="44"/>
    </row>
    <row r="13" spans="1:16" ht="18.75" x14ac:dyDescent="0.3">
      <c r="A13" s="32"/>
      <c r="B13" s="32"/>
      <c r="C13" s="45" t="s">
        <v>3</v>
      </c>
      <c r="D13" s="46">
        <f>'P2 Presupuesto Aprobado-Ejec '!D14</f>
        <v>59571246</v>
      </c>
      <c r="E13" s="46"/>
      <c r="F13" s="44"/>
    </row>
    <row r="14" spans="1:16" ht="18.75" x14ac:dyDescent="0.3">
      <c r="A14" s="32"/>
      <c r="B14" s="32"/>
      <c r="C14" s="45" t="s">
        <v>4</v>
      </c>
      <c r="D14" s="46">
        <f>'P2 Presupuesto Aprobado-Ejec '!D15</f>
        <v>0</v>
      </c>
      <c r="E14" s="46"/>
      <c r="F14" s="44"/>
    </row>
    <row r="15" spans="1:16" ht="18.75" x14ac:dyDescent="0.3">
      <c r="A15" s="32"/>
      <c r="B15" s="32"/>
      <c r="C15" s="45" t="s">
        <v>5</v>
      </c>
      <c r="D15" s="46">
        <f>'P2 Presupuesto Aprobado-Ejec '!D16</f>
        <v>0</v>
      </c>
      <c r="E15" s="46"/>
      <c r="F15" s="44"/>
    </row>
    <row r="16" spans="1:16" ht="18.75" x14ac:dyDescent="0.3">
      <c r="A16" s="32"/>
      <c r="B16" s="32"/>
      <c r="C16" s="45" t="s">
        <v>6</v>
      </c>
      <c r="D16" s="46">
        <f>'P2 Presupuesto Aprobado-Ejec '!D17</f>
        <v>75718800</v>
      </c>
      <c r="E16" s="46"/>
      <c r="F16" s="44"/>
    </row>
    <row r="17" spans="1:6" ht="18.75" x14ac:dyDescent="0.3">
      <c r="A17" s="32"/>
      <c r="B17" s="32"/>
      <c r="C17" s="42" t="s">
        <v>7</v>
      </c>
      <c r="D17" s="43">
        <f>SUM(D18:D26)</f>
        <v>90324490</v>
      </c>
      <c r="E17" s="43">
        <f>SUM(E18:E26)</f>
        <v>0</v>
      </c>
      <c r="F17" s="44"/>
    </row>
    <row r="18" spans="1:6" ht="18.75" x14ac:dyDescent="0.3">
      <c r="A18" s="32"/>
      <c r="B18" s="32"/>
      <c r="C18" s="45" t="s">
        <v>8</v>
      </c>
      <c r="D18" s="46">
        <f>'P2 Presupuesto Aprobado-Ejec '!D19</f>
        <v>8878100</v>
      </c>
      <c r="E18" s="46"/>
      <c r="F18" s="44"/>
    </row>
    <row r="19" spans="1:6" ht="18.75" x14ac:dyDescent="0.3">
      <c r="A19" s="32"/>
      <c r="B19" s="32"/>
      <c r="C19" s="45" t="s">
        <v>9</v>
      </c>
      <c r="D19" s="46">
        <f>'P2 Presupuesto Aprobado-Ejec '!D20</f>
        <v>2110000</v>
      </c>
      <c r="E19" s="46"/>
      <c r="F19" s="44"/>
    </row>
    <row r="20" spans="1:6" ht="18.75" x14ac:dyDescent="0.3">
      <c r="A20" s="32"/>
      <c r="B20" s="32"/>
      <c r="C20" s="45" t="s">
        <v>10</v>
      </c>
      <c r="D20" s="46">
        <f>'P2 Presupuesto Aprobado-Ejec '!D21</f>
        <v>55620</v>
      </c>
      <c r="E20" s="46"/>
      <c r="F20" s="44"/>
    </row>
    <row r="21" spans="1:6" ht="18.75" x14ac:dyDescent="0.3">
      <c r="A21" s="32"/>
      <c r="B21" s="32"/>
      <c r="C21" s="45" t="s">
        <v>11</v>
      </c>
      <c r="D21" s="46">
        <f>'P2 Presupuesto Aprobado-Ejec '!D22</f>
        <v>2075400</v>
      </c>
      <c r="E21" s="46"/>
      <c r="F21" s="44"/>
    </row>
    <row r="22" spans="1:6" ht="18.75" x14ac:dyDescent="0.3">
      <c r="A22" s="32"/>
      <c r="B22" s="32"/>
      <c r="C22" s="45" t="s">
        <v>12</v>
      </c>
      <c r="D22" s="46">
        <f>'P2 Presupuesto Aprobado-Ejec '!D23</f>
        <v>4353220</v>
      </c>
      <c r="E22" s="46"/>
      <c r="F22" s="44"/>
    </row>
    <row r="23" spans="1:6" ht="18.75" x14ac:dyDescent="0.3">
      <c r="A23" s="32"/>
      <c r="B23" s="32"/>
      <c r="C23" s="45" t="s">
        <v>13</v>
      </c>
      <c r="D23" s="46">
        <f>'P2 Presupuesto Aprobado-Ejec '!D24</f>
        <v>1850000</v>
      </c>
      <c r="E23" s="46"/>
      <c r="F23" s="44"/>
    </row>
    <row r="24" spans="1:6" ht="37.5" x14ac:dyDescent="0.3">
      <c r="A24" s="32"/>
      <c r="B24" s="32"/>
      <c r="C24" s="45" t="s">
        <v>14</v>
      </c>
      <c r="D24" s="46">
        <f>'P2 Presupuesto Aprobado-Ejec '!D25</f>
        <v>56804750</v>
      </c>
      <c r="E24" s="46"/>
      <c r="F24" s="44"/>
    </row>
    <row r="25" spans="1:6" ht="18.75" x14ac:dyDescent="0.3">
      <c r="A25" s="32"/>
      <c r="B25" s="32"/>
      <c r="C25" s="45" t="s">
        <v>15</v>
      </c>
      <c r="D25" s="46">
        <f>'P2 Presupuesto Aprobado-Ejec '!D26</f>
        <v>10247400</v>
      </c>
      <c r="E25" s="46"/>
      <c r="F25" s="44"/>
    </row>
    <row r="26" spans="1:6" ht="18.75" x14ac:dyDescent="0.3">
      <c r="A26" s="32"/>
      <c r="B26" s="32"/>
      <c r="C26" s="45" t="s">
        <v>16</v>
      </c>
      <c r="D26" s="46">
        <f>'P2 Presupuesto Aprobado-Ejec '!D27</f>
        <v>3950000</v>
      </c>
      <c r="E26" s="46"/>
      <c r="F26" s="44"/>
    </row>
    <row r="27" spans="1:6" ht="18.75" x14ac:dyDescent="0.3">
      <c r="A27" s="32"/>
      <c r="B27" s="32"/>
      <c r="C27" s="42" t="s">
        <v>17</v>
      </c>
      <c r="D27" s="43">
        <f>SUM(D28:D36)</f>
        <v>311764235</v>
      </c>
      <c r="E27" s="43">
        <f>SUM(E28:E36)</f>
        <v>0</v>
      </c>
      <c r="F27" s="44"/>
    </row>
    <row r="28" spans="1:6" ht="18.75" x14ac:dyDescent="0.3">
      <c r="A28" s="32"/>
      <c r="B28" s="32"/>
      <c r="C28" s="45" t="s">
        <v>18</v>
      </c>
      <c r="D28" s="46">
        <f>'P2 Presupuesto Aprobado-Ejec '!D29</f>
        <v>28915600</v>
      </c>
      <c r="E28" s="46"/>
      <c r="F28" s="44"/>
    </row>
    <row r="29" spans="1:6" ht="18.75" x14ac:dyDescent="0.3">
      <c r="A29" s="32"/>
      <c r="B29" s="32"/>
      <c r="C29" s="45" t="s">
        <v>19</v>
      </c>
      <c r="D29" s="46">
        <f>'P2 Presupuesto Aprobado-Ejec '!D30</f>
        <v>4263480</v>
      </c>
      <c r="E29" s="46"/>
      <c r="F29" s="44"/>
    </row>
    <row r="30" spans="1:6" ht="18.75" x14ac:dyDescent="0.3">
      <c r="A30" s="32"/>
      <c r="B30" s="32"/>
      <c r="C30" s="45" t="s">
        <v>20</v>
      </c>
      <c r="D30" s="46">
        <f>'P2 Presupuesto Aprobado-Ejec '!D31</f>
        <v>8831340</v>
      </c>
      <c r="E30" s="46"/>
      <c r="F30" s="44"/>
    </row>
    <row r="31" spans="1:6" ht="18.75" x14ac:dyDescent="0.3">
      <c r="A31" s="32"/>
      <c r="B31" s="32"/>
      <c r="C31" s="45" t="s">
        <v>21</v>
      </c>
      <c r="D31" s="46">
        <f>'P2 Presupuesto Aprobado-Ejec '!D32</f>
        <v>94659340</v>
      </c>
      <c r="E31" s="46"/>
      <c r="F31" s="44"/>
    </row>
    <row r="32" spans="1:6" ht="18.75" x14ac:dyDescent="0.3">
      <c r="A32" s="32"/>
      <c r="B32" s="32"/>
      <c r="C32" s="45" t="s">
        <v>22</v>
      </c>
      <c r="D32" s="46">
        <f>'P2 Presupuesto Aprobado-Ejec '!D33</f>
        <v>2355480</v>
      </c>
      <c r="E32" s="46"/>
      <c r="F32" s="44"/>
    </row>
    <row r="33" spans="1:6" ht="18.75" x14ac:dyDescent="0.3">
      <c r="A33" s="32"/>
      <c r="B33" s="32"/>
      <c r="C33" s="45" t="s">
        <v>23</v>
      </c>
      <c r="D33" s="46">
        <f>'P2 Presupuesto Aprobado-Ejec '!D34</f>
        <v>3970260</v>
      </c>
      <c r="E33" s="46"/>
      <c r="F33" s="44"/>
    </row>
    <row r="34" spans="1:6" ht="18.75" x14ac:dyDescent="0.3">
      <c r="A34" s="32"/>
      <c r="B34" s="32"/>
      <c r="C34" s="45" t="s">
        <v>24</v>
      </c>
      <c r="D34" s="46">
        <f>'P2 Presupuesto Aprobado-Ejec '!D35</f>
        <v>67884035</v>
      </c>
      <c r="E34" s="46"/>
      <c r="F34" s="44"/>
    </row>
    <row r="35" spans="1:6" ht="18.75" x14ac:dyDescent="0.3">
      <c r="A35" s="32"/>
      <c r="B35" s="32"/>
      <c r="C35" s="45" t="s">
        <v>25</v>
      </c>
      <c r="D35" s="46">
        <f>'P2 Presupuesto Aprobado-Ejec '!D36</f>
        <v>0</v>
      </c>
      <c r="E35" s="46"/>
      <c r="F35" s="44"/>
    </row>
    <row r="36" spans="1:6" ht="18.75" x14ac:dyDescent="0.3">
      <c r="A36" s="32"/>
      <c r="B36" s="32"/>
      <c r="C36" s="45" t="s">
        <v>26</v>
      </c>
      <c r="D36" s="46">
        <f>'P2 Presupuesto Aprobado-Ejec '!D37</f>
        <v>100884700</v>
      </c>
      <c r="E36" s="46"/>
      <c r="F36" s="44"/>
    </row>
    <row r="37" spans="1:6" ht="18.75" hidden="1" x14ac:dyDescent="0.3">
      <c r="A37" s="32"/>
      <c r="B37" s="32"/>
      <c r="C37" s="42" t="s">
        <v>27</v>
      </c>
      <c r="D37" s="46">
        <f>SUM(D38:D44)</f>
        <v>0</v>
      </c>
      <c r="E37" s="43"/>
      <c r="F37" s="44"/>
    </row>
    <row r="38" spans="1:6" ht="18.75" hidden="1" x14ac:dyDescent="0.3">
      <c r="A38" s="32"/>
      <c r="B38" s="32"/>
      <c r="C38" s="45" t="s">
        <v>28</v>
      </c>
      <c r="D38" s="46">
        <f>'P2 Presupuesto Aprobado-Ejec '!D39</f>
        <v>0</v>
      </c>
      <c r="E38" s="46"/>
      <c r="F38" s="44"/>
    </row>
    <row r="39" spans="1:6" ht="18.75" hidden="1" x14ac:dyDescent="0.3">
      <c r="A39" s="32"/>
      <c r="B39" s="32"/>
      <c r="C39" s="45" t="s">
        <v>29</v>
      </c>
      <c r="D39" s="46">
        <f>'P2 Presupuesto Aprobado-Ejec '!D40</f>
        <v>0</v>
      </c>
      <c r="E39" s="46"/>
      <c r="F39" s="44"/>
    </row>
    <row r="40" spans="1:6" ht="18.75" hidden="1" x14ac:dyDescent="0.3">
      <c r="A40" s="32"/>
      <c r="B40" s="32"/>
      <c r="C40" s="45" t="s">
        <v>30</v>
      </c>
      <c r="D40" s="46">
        <f>'P2 Presupuesto Aprobado-Ejec '!D41</f>
        <v>0</v>
      </c>
      <c r="E40" s="46"/>
      <c r="F40" s="44"/>
    </row>
    <row r="41" spans="1:6" ht="18.75" hidden="1" x14ac:dyDescent="0.3">
      <c r="A41" s="32"/>
      <c r="B41" s="32"/>
      <c r="C41" s="45" t="s">
        <v>31</v>
      </c>
      <c r="D41" s="46">
        <f>'P2 Presupuesto Aprobado-Ejec '!D42</f>
        <v>0</v>
      </c>
      <c r="E41" s="46"/>
      <c r="F41" s="44"/>
    </row>
    <row r="42" spans="1:6" ht="18.75" hidden="1" x14ac:dyDescent="0.3">
      <c r="A42" s="32"/>
      <c r="B42" s="32"/>
      <c r="C42" s="45" t="s">
        <v>32</v>
      </c>
      <c r="D42" s="46">
        <f>'P2 Presupuesto Aprobado-Ejec '!D43</f>
        <v>0</v>
      </c>
      <c r="E42" s="46"/>
      <c r="F42" s="44"/>
    </row>
    <row r="43" spans="1:6" ht="18.75" hidden="1" x14ac:dyDescent="0.3">
      <c r="A43" s="32"/>
      <c r="B43" s="32"/>
      <c r="C43" s="45" t="s">
        <v>34</v>
      </c>
      <c r="D43" s="46">
        <f>'P2 Presupuesto Aprobado-Ejec '!D44</f>
        <v>0</v>
      </c>
      <c r="E43" s="46"/>
      <c r="F43" s="44"/>
    </row>
    <row r="44" spans="1:6" ht="18.75" hidden="1" x14ac:dyDescent="0.3">
      <c r="A44" s="32"/>
      <c r="B44" s="32"/>
      <c r="C44" s="45" t="s">
        <v>35</v>
      </c>
      <c r="D44" s="46">
        <f>'P2 Presupuesto Aprobado-Ejec '!D45</f>
        <v>0</v>
      </c>
      <c r="E44" s="46"/>
      <c r="F44" s="44"/>
    </row>
    <row r="45" spans="1:6" ht="18.75" hidden="1" x14ac:dyDescent="0.3">
      <c r="A45" s="32"/>
      <c r="B45" s="32"/>
      <c r="C45" s="42" t="s">
        <v>36</v>
      </c>
      <c r="D45" s="43">
        <f>SUM(D46:D52)</f>
        <v>0</v>
      </c>
      <c r="E45" s="43">
        <f>SUM(E46:E52)</f>
        <v>0</v>
      </c>
      <c r="F45" s="44"/>
    </row>
    <row r="46" spans="1:6" ht="18.75" hidden="1" x14ac:dyDescent="0.3">
      <c r="A46" s="32"/>
      <c r="B46" s="32"/>
      <c r="C46" s="45" t="s">
        <v>37</v>
      </c>
      <c r="D46" s="46">
        <f>'P2 Presupuesto Aprobado-Ejec '!D47</f>
        <v>0</v>
      </c>
      <c r="E46" s="46"/>
      <c r="F46" s="44"/>
    </row>
    <row r="47" spans="1:6" ht="18.75" hidden="1" x14ac:dyDescent="0.3">
      <c r="A47" s="32"/>
      <c r="B47" s="32"/>
      <c r="C47" s="45" t="s">
        <v>38</v>
      </c>
      <c r="D47" s="46">
        <f>'P2 Presupuesto Aprobado-Ejec '!D48</f>
        <v>0</v>
      </c>
      <c r="E47" s="46"/>
      <c r="F47" s="44"/>
    </row>
    <row r="48" spans="1:6" ht="18.75" hidden="1" x14ac:dyDescent="0.3">
      <c r="A48" s="32"/>
      <c r="B48" s="32"/>
      <c r="C48" s="45" t="s">
        <v>39</v>
      </c>
      <c r="D48" s="46">
        <f>'P2 Presupuesto Aprobado-Ejec '!D49</f>
        <v>0</v>
      </c>
      <c r="E48" s="46"/>
      <c r="F48" s="44"/>
    </row>
    <row r="49" spans="1:6" ht="18.75" hidden="1" x14ac:dyDescent="0.3">
      <c r="A49" s="32"/>
      <c r="B49" s="32"/>
      <c r="C49" s="45" t="s">
        <v>40</v>
      </c>
      <c r="D49" s="46">
        <f>'P2 Presupuesto Aprobado-Ejec '!D50</f>
        <v>0</v>
      </c>
      <c r="E49" s="46"/>
      <c r="F49" s="44"/>
    </row>
    <row r="50" spans="1:6" ht="18.75" hidden="1" x14ac:dyDescent="0.3">
      <c r="A50" s="32"/>
      <c r="B50" s="32"/>
      <c r="C50" s="45" t="s">
        <v>96</v>
      </c>
      <c r="D50" s="46">
        <f>'P2 Presupuesto Aprobado-Ejec '!D51</f>
        <v>0</v>
      </c>
      <c r="E50" s="46"/>
      <c r="F50" s="44"/>
    </row>
    <row r="51" spans="1:6" ht="18.75" hidden="1" x14ac:dyDescent="0.3">
      <c r="A51" s="32"/>
      <c r="B51" s="32"/>
      <c r="C51" s="45" t="s">
        <v>41</v>
      </c>
      <c r="D51" s="46">
        <f>'P2 Presupuesto Aprobado-Ejec '!D52</f>
        <v>0</v>
      </c>
      <c r="E51" s="46"/>
      <c r="F51" s="44"/>
    </row>
    <row r="52" spans="1:6" ht="18.75" hidden="1" x14ac:dyDescent="0.3">
      <c r="A52" s="32"/>
      <c r="B52" s="32"/>
      <c r="C52" s="45" t="s">
        <v>42</v>
      </c>
      <c r="D52" s="46">
        <f>'P2 Presupuesto Aprobado-Ejec '!D53</f>
        <v>0</v>
      </c>
      <c r="E52" s="46"/>
      <c r="F52" s="44"/>
    </row>
    <row r="53" spans="1:6" ht="18.75" x14ac:dyDescent="0.3">
      <c r="A53" s="32"/>
      <c r="B53" s="32"/>
      <c r="C53" s="42" t="s">
        <v>43</v>
      </c>
      <c r="D53" s="43">
        <f>SUM(D54:D62)</f>
        <v>83192562</v>
      </c>
      <c r="E53" s="43">
        <f>SUM(E54:E62)</f>
        <v>0</v>
      </c>
      <c r="F53" s="44"/>
    </row>
    <row r="54" spans="1:6" ht="18.75" x14ac:dyDescent="0.3">
      <c r="A54" s="32"/>
      <c r="B54" s="32"/>
      <c r="C54" s="45" t="s">
        <v>44</v>
      </c>
      <c r="D54" s="46">
        <f>'P2 Presupuesto Aprobado-Ejec '!D55</f>
        <v>6219000</v>
      </c>
      <c r="E54" s="46"/>
      <c r="F54" s="44"/>
    </row>
    <row r="55" spans="1:6" ht="18.75" x14ac:dyDescent="0.3">
      <c r="A55" s="32"/>
      <c r="B55" s="32"/>
      <c r="C55" s="45" t="s">
        <v>97</v>
      </c>
      <c r="D55" s="46">
        <f>'P2 Presupuesto Aprobado-Ejec '!D56</f>
        <v>865062</v>
      </c>
      <c r="E55" s="46"/>
      <c r="F55" s="44"/>
    </row>
    <row r="56" spans="1:6" ht="18.75" x14ac:dyDescent="0.3">
      <c r="A56" s="32"/>
      <c r="B56" s="32"/>
      <c r="C56" s="45" t="s">
        <v>46</v>
      </c>
      <c r="D56" s="46">
        <f>'P2 Presupuesto Aprobado-Ejec '!D57</f>
        <v>43350000</v>
      </c>
      <c r="E56" s="46"/>
      <c r="F56" s="44"/>
    </row>
    <row r="57" spans="1:6" ht="18.75" x14ac:dyDescent="0.3">
      <c r="A57" s="32"/>
      <c r="B57" s="32"/>
      <c r="C57" s="45" t="s">
        <v>47</v>
      </c>
      <c r="D57" s="46">
        <f>'P2 Presupuesto Aprobado-Ejec '!D58</f>
        <v>1620000</v>
      </c>
      <c r="E57" s="46"/>
      <c r="F57" s="44"/>
    </row>
    <row r="58" spans="1:6" ht="18.75" x14ac:dyDescent="0.3">
      <c r="A58" s="32"/>
      <c r="B58" s="32"/>
      <c r="C58" s="45" t="s">
        <v>48</v>
      </c>
      <c r="D58" s="46">
        <f>'P2 Presupuesto Aprobado-Ejec '!D59</f>
        <v>28204500</v>
      </c>
      <c r="E58" s="46"/>
      <c r="F58" s="44"/>
    </row>
    <row r="59" spans="1:6" ht="18.75" x14ac:dyDescent="0.3">
      <c r="A59" s="32"/>
      <c r="B59" s="32"/>
      <c r="C59" s="45" t="s">
        <v>49</v>
      </c>
      <c r="D59" s="46">
        <f>'P2 Presupuesto Aprobado-Ejec '!D60</f>
        <v>369000</v>
      </c>
      <c r="E59" s="46"/>
      <c r="F59" s="44"/>
    </row>
    <row r="60" spans="1:6" ht="18.75" x14ac:dyDescent="0.3">
      <c r="A60" s="32"/>
      <c r="B60" s="32"/>
      <c r="C60" s="45" t="s">
        <v>98</v>
      </c>
      <c r="D60" s="46">
        <f>'P2 Presupuesto Aprobado-Ejec '!D61</f>
        <v>1935000</v>
      </c>
      <c r="E60" s="46"/>
      <c r="F60" s="44"/>
    </row>
    <row r="61" spans="1:6" ht="18.75" x14ac:dyDescent="0.3">
      <c r="A61" s="32"/>
      <c r="B61" s="32"/>
      <c r="C61" s="45" t="s">
        <v>51</v>
      </c>
      <c r="D61" s="46">
        <f>'P2 Presupuesto Aprobado-Ejec '!D62</f>
        <v>630000</v>
      </c>
      <c r="E61" s="46"/>
      <c r="F61" s="44"/>
    </row>
    <row r="62" spans="1:6" ht="18.75" x14ac:dyDescent="0.3">
      <c r="A62" s="32"/>
      <c r="B62" s="32"/>
      <c r="C62" s="45" t="s">
        <v>52</v>
      </c>
      <c r="D62" s="46">
        <f>'P2 Presupuesto Aprobado-Ejec '!D63</f>
        <v>0</v>
      </c>
      <c r="E62" s="46"/>
      <c r="F62" s="44"/>
    </row>
    <row r="63" spans="1:6" ht="18.75" hidden="1" x14ac:dyDescent="0.3">
      <c r="A63" s="32"/>
      <c r="B63" s="32"/>
      <c r="C63" s="42" t="s">
        <v>53</v>
      </c>
      <c r="D63" s="43">
        <f>SUM(D64:D67)</f>
        <v>0</v>
      </c>
      <c r="E63" s="43">
        <f>SUM(E64:E67)</f>
        <v>0</v>
      </c>
      <c r="F63" s="44"/>
    </row>
    <row r="64" spans="1:6" ht="18.75" hidden="1" x14ac:dyDescent="0.3">
      <c r="A64" s="32"/>
      <c r="B64" s="32"/>
      <c r="C64" s="45" t="s">
        <v>54</v>
      </c>
      <c r="D64" s="46">
        <v>0</v>
      </c>
      <c r="E64" s="46">
        <v>0</v>
      </c>
      <c r="F64" s="44"/>
    </row>
    <row r="65" spans="1:6" ht="18.75" hidden="1" x14ac:dyDescent="0.3">
      <c r="A65" s="32"/>
      <c r="B65" s="32"/>
      <c r="C65" s="45" t="s">
        <v>55</v>
      </c>
      <c r="D65" s="46"/>
      <c r="E65" s="46"/>
      <c r="F65" s="44"/>
    </row>
    <row r="66" spans="1:6" ht="18.75" hidden="1" x14ac:dyDescent="0.3">
      <c r="A66" s="32"/>
      <c r="B66" s="32"/>
      <c r="C66" s="45" t="s">
        <v>56</v>
      </c>
      <c r="D66" s="46"/>
      <c r="E66" s="46"/>
      <c r="F66" s="44"/>
    </row>
    <row r="67" spans="1:6" ht="37.5" hidden="1" x14ac:dyDescent="0.3">
      <c r="A67" s="32"/>
      <c r="B67" s="32"/>
      <c r="C67" s="45" t="s">
        <v>57</v>
      </c>
      <c r="D67" s="46"/>
      <c r="E67" s="46"/>
      <c r="F67" s="44"/>
    </row>
    <row r="68" spans="1:6" ht="18.75" hidden="1" x14ac:dyDescent="0.3">
      <c r="A68" s="32"/>
      <c r="B68" s="32"/>
      <c r="C68" s="42" t="s">
        <v>58</v>
      </c>
      <c r="D68" s="43">
        <f>SUM(D69:D70)</f>
        <v>0</v>
      </c>
      <c r="E68" s="43">
        <f>SUM(E69:E70)</f>
        <v>0</v>
      </c>
      <c r="F68" s="44"/>
    </row>
    <row r="69" spans="1:6" ht="18.75" x14ac:dyDescent="0.3">
      <c r="A69" s="32"/>
      <c r="B69" s="32"/>
      <c r="C69" s="45" t="s">
        <v>59</v>
      </c>
      <c r="D69" s="46"/>
      <c r="E69" s="46"/>
      <c r="F69" s="44"/>
    </row>
    <row r="70" spans="1:6" ht="18.75" x14ac:dyDescent="0.3">
      <c r="A70" s="32"/>
      <c r="B70" s="32"/>
      <c r="C70" s="45" t="s">
        <v>60</v>
      </c>
      <c r="D70" s="46"/>
      <c r="E70" s="46"/>
      <c r="F70" s="44"/>
    </row>
    <row r="71" spans="1:6" ht="18.75" x14ac:dyDescent="0.3">
      <c r="A71" s="32"/>
      <c r="B71" s="32"/>
      <c r="C71" s="42" t="s">
        <v>61</v>
      </c>
      <c r="D71" s="43">
        <f>SUM(D72:D74)</f>
        <v>0</v>
      </c>
      <c r="E71" s="43">
        <f>SUM(E72:E74)</f>
        <v>0</v>
      </c>
      <c r="F71" s="44"/>
    </row>
    <row r="72" spans="1:6" ht="18.75" x14ac:dyDescent="0.3">
      <c r="A72" s="32"/>
      <c r="B72" s="32"/>
      <c r="C72" s="45" t="s">
        <v>62</v>
      </c>
      <c r="D72" s="46"/>
      <c r="E72" s="46"/>
      <c r="F72" s="44"/>
    </row>
    <row r="73" spans="1:6" ht="18.75" x14ac:dyDescent="0.3">
      <c r="A73" s="32"/>
      <c r="B73" s="32"/>
      <c r="C73" s="45" t="s">
        <v>63</v>
      </c>
      <c r="D73" s="46"/>
      <c r="E73" s="46"/>
      <c r="F73" s="44"/>
    </row>
    <row r="74" spans="1:6" ht="18.75" x14ac:dyDescent="0.3">
      <c r="A74" s="32"/>
      <c r="B74" s="32"/>
      <c r="C74" s="45" t="s">
        <v>64</v>
      </c>
      <c r="D74" s="46"/>
      <c r="E74" s="46"/>
      <c r="F74" s="44"/>
    </row>
    <row r="75" spans="1:6" ht="18.75" x14ac:dyDescent="0.3">
      <c r="A75" s="32"/>
      <c r="B75" s="32"/>
      <c r="C75" s="47" t="s">
        <v>99</v>
      </c>
      <c r="D75" s="48">
        <f>D11+D17+D27+D37+D45+D53+D63+D68+D71</f>
        <v>1169454652</v>
      </c>
      <c r="E75" s="48">
        <f>E11+E17+E27+E37+E45+E53+E63+E68+E71</f>
        <v>0</v>
      </c>
      <c r="F75" s="44"/>
    </row>
    <row r="76" spans="1:6" ht="18.75" x14ac:dyDescent="0.3">
      <c r="A76" s="32"/>
      <c r="B76" s="32"/>
      <c r="C76" s="49"/>
      <c r="D76" s="50"/>
      <c r="E76" s="51"/>
      <c r="F76" s="44"/>
    </row>
    <row r="77" spans="1:6" ht="18.75" x14ac:dyDescent="0.3">
      <c r="A77" s="32"/>
      <c r="B77" s="32"/>
      <c r="C77" s="40" t="s">
        <v>67</v>
      </c>
      <c r="D77" s="52"/>
      <c r="E77" s="32"/>
      <c r="F77" s="44"/>
    </row>
    <row r="78" spans="1:6" ht="18.75" x14ac:dyDescent="0.3">
      <c r="A78" s="32"/>
      <c r="B78" s="32"/>
      <c r="C78" s="42" t="s">
        <v>68</v>
      </c>
      <c r="D78" s="53"/>
      <c r="E78" s="32"/>
      <c r="F78" s="44"/>
    </row>
    <row r="79" spans="1:6" ht="18.75" x14ac:dyDescent="0.3">
      <c r="A79" s="32"/>
      <c r="B79" s="32"/>
      <c r="C79" s="45" t="s">
        <v>69</v>
      </c>
      <c r="D79" s="50"/>
      <c r="E79" s="32"/>
      <c r="F79" s="44"/>
    </row>
    <row r="80" spans="1:6" ht="18.75" x14ac:dyDescent="0.3">
      <c r="A80" s="32"/>
      <c r="B80" s="32"/>
      <c r="C80" s="45" t="s">
        <v>70</v>
      </c>
      <c r="D80" s="50"/>
      <c r="E80" s="32"/>
      <c r="F80" s="44"/>
    </row>
    <row r="81" spans="1:6" ht="18.75" x14ac:dyDescent="0.3">
      <c r="A81" s="32"/>
      <c r="B81" s="32"/>
      <c r="C81" s="42" t="s">
        <v>71</v>
      </c>
      <c r="D81" s="53"/>
      <c r="E81" s="32"/>
      <c r="F81" s="44"/>
    </row>
    <row r="82" spans="1:6" ht="18.75" x14ac:dyDescent="0.3">
      <c r="A82" s="32"/>
      <c r="B82" s="32"/>
      <c r="C82" s="45" t="s">
        <v>72</v>
      </c>
      <c r="D82" s="50"/>
      <c r="E82" s="32"/>
      <c r="F82" s="44"/>
    </row>
    <row r="83" spans="1:6" ht="18.75" x14ac:dyDescent="0.3">
      <c r="A83" s="32"/>
      <c r="B83" s="32"/>
      <c r="C83" s="45" t="s">
        <v>73</v>
      </c>
      <c r="D83" s="50"/>
      <c r="E83" s="32"/>
      <c r="F83" s="44"/>
    </row>
    <row r="84" spans="1:6" ht="18.75" x14ac:dyDescent="0.3">
      <c r="A84" s="32"/>
      <c r="B84" s="32"/>
      <c r="C84" s="42" t="s">
        <v>74</v>
      </c>
      <c r="D84" s="53"/>
      <c r="E84" s="32"/>
      <c r="F84" s="44"/>
    </row>
    <row r="85" spans="1:6" ht="18.75" x14ac:dyDescent="0.3">
      <c r="A85" s="32"/>
      <c r="B85" s="32"/>
      <c r="C85" s="45" t="s">
        <v>75</v>
      </c>
      <c r="D85" s="50"/>
      <c r="E85" s="32"/>
      <c r="F85" s="44"/>
    </row>
    <row r="86" spans="1:6" ht="18.75" x14ac:dyDescent="0.3">
      <c r="A86" s="32"/>
      <c r="B86" s="32"/>
      <c r="C86" s="47" t="s">
        <v>100</v>
      </c>
      <c r="D86" s="54"/>
      <c r="E86" s="54"/>
      <c r="F86" s="44"/>
    </row>
    <row r="87" spans="1:6" ht="18.75" x14ac:dyDescent="0.3">
      <c r="A87" s="32"/>
      <c r="B87" s="32"/>
      <c r="C87" s="32"/>
      <c r="D87" s="32"/>
      <c r="E87" s="32"/>
      <c r="F87" s="32"/>
    </row>
    <row r="88" spans="1:6" ht="18.75" x14ac:dyDescent="0.3">
      <c r="A88" s="32"/>
      <c r="B88" s="32"/>
      <c r="C88" s="55" t="s">
        <v>101</v>
      </c>
      <c r="D88" s="56">
        <f>D75+D86</f>
        <v>1169454652</v>
      </c>
      <c r="E88" s="57">
        <f>E75+E86</f>
        <v>0</v>
      </c>
      <c r="F88" s="58"/>
    </row>
    <row r="89" spans="1:6" ht="19.5" customHeight="1" x14ac:dyDescent="0.3">
      <c r="A89" s="32"/>
      <c r="B89" s="32"/>
      <c r="C89" s="63" t="s">
        <v>109</v>
      </c>
      <c r="D89" s="59"/>
      <c r="E89" s="59"/>
      <c r="F89" s="32"/>
    </row>
    <row r="90" spans="1:6" ht="17.25" customHeight="1" x14ac:dyDescent="0.3">
      <c r="A90" s="32"/>
      <c r="B90" s="32"/>
      <c r="C90" s="63" t="s">
        <v>110</v>
      </c>
      <c r="D90" s="59"/>
      <c r="E90" s="59"/>
      <c r="F90" s="32"/>
    </row>
    <row r="91" spans="1:6" ht="18.75" x14ac:dyDescent="0.3">
      <c r="A91" s="32"/>
      <c r="B91" s="32"/>
      <c r="C91" s="63" t="s">
        <v>111</v>
      </c>
      <c r="D91" s="59"/>
      <c r="E91" s="59"/>
      <c r="F91" s="32"/>
    </row>
    <row r="92" spans="1:6" ht="19.5" thickBot="1" x14ac:dyDescent="0.35">
      <c r="A92" s="32"/>
      <c r="B92" s="32"/>
      <c r="C92" s="62" t="s">
        <v>106</v>
      </c>
      <c r="D92" s="59"/>
      <c r="E92" s="32"/>
      <c r="F92" s="32"/>
    </row>
    <row r="93" spans="1:6" ht="38.25" thickBot="1" x14ac:dyDescent="0.35">
      <c r="A93" s="32"/>
      <c r="B93" s="32"/>
      <c r="C93" s="60" t="s">
        <v>107</v>
      </c>
      <c r="D93" s="59"/>
      <c r="E93" s="32"/>
      <c r="F93" s="32"/>
    </row>
    <row r="94" spans="1:6" ht="75.75" thickBot="1" x14ac:dyDescent="0.35">
      <c r="A94" s="32"/>
      <c r="B94" s="32"/>
      <c r="C94" s="61" t="s">
        <v>108</v>
      </c>
      <c r="D94" s="59"/>
      <c r="E94" s="32"/>
      <c r="F94" s="32"/>
    </row>
    <row r="95" spans="1:6" ht="18.75" x14ac:dyDescent="0.3">
      <c r="A95" s="32"/>
      <c r="B95" s="32"/>
      <c r="C95" s="65"/>
      <c r="D95" s="59"/>
      <c r="E95" s="32"/>
      <c r="F95" s="32"/>
    </row>
    <row r="96" spans="1:6" ht="18.75" x14ac:dyDescent="0.3">
      <c r="A96" s="32"/>
      <c r="B96" s="32"/>
      <c r="C96" s="65"/>
      <c r="D96" s="59"/>
      <c r="E96" s="32"/>
      <c r="F96" s="32"/>
    </row>
    <row r="97" spans="1:6" ht="18.75" x14ac:dyDescent="0.3">
      <c r="A97" s="32"/>
      <c r="B97" s="32"/>
      <c r="C97" s="66"/>
      <c r="D97" s="32"/>
      <c r="E97" s="32"/>
      <c r="F97" s="32"/>
    </row>
    <row r="98" spans="1:6" ht="18.75" x14ac:dyDescent="0.3">
      <c r="A98" s="32"/>
      <c r="B98" s="32"/>
      <c r="C98" s="64" t="s">
        <v>112</v>
      </c>
      <c r="D98" s="32"/>
      <c r="E98" s="32"/>
      <c r="F98" s="32"/>
    </row>
    <row r="99" spans="1:6" ht="18.75" x14ac:dyDescent="0.3">
      <c r="A99" s="32"/>
      <c r="B99" s="32"/>
      <c r="C99" s="64" t="s">
        <v>113</v>
      </c>
      <c r="D99" s="32"/>
      <c r="E99" s="32"/>
      <c r="F99" s="32"/>
    </row>
    <row r="100" spans="1:6" ht="18.75" x14ac:dyDescent="0.3">
      <c r="C100" s="32"/>
      <c r="D100" s="32"/>
    </row>
    <row r="101" spans="1:6" ht="18.75" x14ac:dyDescent="0.3">
      <c r="C101" s="32"/>
      <c r="D101" s="32"/>
    </row>
    <row r="102" spans="1:6" ht="18.75" x14ac:dyDescent="0.3">
      <c r="C102" s="32"/>
      <c r="D102" s="32"/>
    </row>
  </sheetData>
  <mergeCells count="5">
    <mergeCell ref="C4:E4"/>
    <mergeCell ref="C3:E3"/>
    <mergeCell ref="C7:E7"/>
    <mergeCell ref="C6:E6"/>
    <mergeCell ref="C5:E5"/>
  </mergeCells>
  <pageMargins left="0.7" right="0.7" top="0.75" bottom="0.75" header="0.3" footer="0.3"/>
  <pageSetup scale="45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R95"/>
  <sheetViews>
    <sheetView showGridLines="0" tabSelected="1" topLeftCell="C78" workbookViewId="0">
      <selection activeCell="G89" sqref="G89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120.28515625" customWidth="1"/>
    <col min="4" max="4" width="17.5703125" customWidth="1"/>
    <col min="5" max="5" width="16.7109375" customWidth="1"/>
    <col min="6" max="7" width="14.140625" customWidth="1"/>
    <col min="8" max="8" width="15.28515625" customWidth="1"/>
    <col min="9" max="9" width="16.42578125" customWidth="1"/>
    <col min="10" max="13" width="14.140625" customWidth="1"/>
    <col min="14" max="14" width="16.140625" customWidth="1"/>
    <col min="15" max="15" width="14.28515625" customWidth="1"/>
    <col min="16" max="17" width="15.140625" bestFit="1" customWidth="1"/>
    <col min="18" max="18" width="18.28515625" style="17" bestFit="1" customWidth="1"/>
  </cols>
  <sheetData>
    <row r="3" spans="3:18" ht="28.5" customHeight="1" x14ac:dyDescent="0.25">
      <c r="C3" s="102" t="s">
        <v>95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3:18" ht="21" customHeight="1" x14ac:dyDescent="0.25">
      <c r="C4" s="104" t="s">
        <v>103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</row>
    <row r="5" spans="3:18" ht="15.75" x14ac:dyDescent="0.25">
      <c r="C5" s="109" t="s">
        <v>104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3:18" ht="15.75" customHeight="1" x14ac:dyDescent="0.25">
      <c r="C6" s="111" t="s">
        <v>92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</row>
    <row r="7" spans="3:18" ht="15.75" customHeight="1" x14ac:dyDescent="0.25">
      <c r="C7" s="98" t="s">
        <v>77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</row>
    <row r="8" spans="3:18" x14ac:dyDescent="0.25">
      <c r="D8" s="14"/>
      <c r="E8" s="1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3:18" ht="25.5" customHeight="1" x14ac:dyDescent="0.25">
      <c r="C9" s="106" t="s">
        <v>66</v>
      </c>
      <c r="D9" s="107" t="s">
        <v>94</v>
      </c>
      <c r="E9" s="107" t="s">
        <v>93</v>
      </c>
      <c r="F9" s="99" t="s">
        <v>91</v>
      </c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1"/>
    </row>
    <row r="10" spans="3:18" x14ac:dyDescent="0.25">
      <c r="C10" s="106"/>
      <c r="D10" s="108"/>
      <c r="E10" s="108"/>
      <c r="F10" s="12" t="s">
        <v>79</v>
      </c>
      <c r="G10" s="12" t="s">
        <v>80</v>
      </c>
      <c r="H10" s="12" t="s">
        <v>81</v>
      </c>
      <c r="I10" s="12" t="s">
        <v>82</v>
      </c>
      <c r="J10" s="13" t="s">
        <v>83</v>
      </c>
      <c r="K10" s="12" t="s">
        <v>84</v>
      </c>
      <c r="L10" s="13" t="s">
        <v>85</v>
      </c>
      <c r="M10" s="12" t="s">
        <v>86</v>
      </c>
      <c r="N10" s="12" t="s">
        <v>87</v>
      </c>
      <c r="O10" s="12" t="s">
        <v>88</v>
      </c>
      <c r="P10" s="12" t="s">
        <v>89</v>
      </c>
      <c r="Q10" s="13" t="s">
        <v>90</v>
      </c>
      <c r="R10" s="16" t="s">
        <v>78</v>
      </c>
    </row>
    <row r="11" spans="3:18" x14ac:dyDescent="0.25">
      <c r="C11" s="1" t="s">
        <v>0</v>
      </c>
      <c r="D11" s="20">
        <f>+D12+D18+D28+D54</f>
        <v>1169454652</v>
      </c>
      <c r="E11" s="20">
        <f>+E12+E18+E28+E54</f>
        <v>0</v>
      </c>
      <c r="F11" s="20">
        <f>+F12+F18+F28+F54</f>
        <v>68732960.109999999</v>
      </c>
      <c r="G11" s="20">
        <f t="shared" ref="G11:L11" si="0">+G12+G18+G28+G54</f>
        <v>93839236.709999993</v>
      </c>
      <c r="H11" s="20">
        <f>+H12+H18+H28+H54</f>
        <v>70836984.469999984</v>
      </c>
      <c r="I11" s="18">
        <f t="shared" si="0"/>
        <v>127052278.64</v>
      </c>
      <c r="J11" s="20">
        <f>+J12+J18+J28+J54</f>
        <v>93621026.210000008</v>
      </c>
      <c r="K11" s="20">
        <f t="shared" si="0"/>
        <v>0</v>
      </c>
      <c r="L11" s="20">
        <f t="shared" si="0"/>
        <v>0</v>
      </c>
      <c r="M11" s="20">
        <f>+M12+M18+M28+M54</f>
        <v>0</v>
      </c>
      <c r="N11" s="20">
        <f t="shared" ref="N11" si="1">+N12+N18+N28+N54</f>
        <v>0</v>
      </c>
      <c r="O11" s="20">
        <f t="shared" ref="O11" si="2">+O12+O18+O28+O54</f>
        <v>0</v>
      </c>
      <c r="P11" s="20">
        <f t="shared" ref="P11" si="3">+P12+P18+P28+P54</f>
        <v>0</v>
      </c>
      <c r="Q11" s="20">
        <f t="shared" ref="Q11" si="4">+Q12+Q18+Q28+Q54</f>
        <v>0</v>
      </c>
      <c r="R11" s="23">
        <f>SUM(F11:Q11)</f>
        <v>454082486.13999999</v>
      </c>
    </row>
    <row r="12" spans="3:18" x14ac:dyDescent="0.25">
      <c r="C12" s="2" t="s">
        <v>1</v>
      </c>
      <c r="D12" s="24">
        <f>SUM(D13:D17)</f>
        <v>684173365</v>
      </c>
      <c r="E12" s="24">
        <f t="shared" ref="E12:Q12" si="5">SUM(E13:E17)</f>
        <v>0</v>
      </c>
      <c r="F12" s="24">
        <f t="shared" si="5"/>
        <v>49889118.969999999</v>
      </c>
      <c r="G12" s="24">
        <f t="shared" si="5"/>
        <v>50532390.839999996</v>
      </c>
      <c r="H12" s="24">
        <f t="shared" si="5"/>
        <v>50381965.049999997</v>
      </c>
      <c r="I12" s="24">
        <f t="shared" si="5"/>
        <v>76583240.390000001</v>
      </c>
      <c r="J12" s="24">
        <f t="shared" si="5"/>
        <v>51459322.910000004</v>
      </c>
      <c r="K12" s="24">
        <f t="shared" si="5"/>
        <v>0</v>
      </c>
      <c r="L12" s="24">
        <f t="shared" si="5"/>
        <v>0</v>
      </c>
      <c r="M12" s="24">
        <f t="shared" si="5"/>
        <v>0</v>
      </c>
      <c r="N12" s="24">
        <f t="shared" si="5"/>
        <v>0</v>
      </c>
      <c r="O12" s="24">
        <f>SUM(O13:O17)</f>
        <v>0</v>
      </c>
      <c r="P12" s="24">
        <f t="shared" si="5"/>
        <v>0</v>
      </c>
      <c r="Q12" s="24">
        <f t="shared" si="5"/>
        <v>0</v>
      </c>
      <c r="R12" s="23">
        <f>SUM(F12:Q12)</f>
        <v>278846038.16000003</v>
      </c>
    </row>
    <row r="13" spans="3:18" x14ac:dyDescent="0.25">
      <c r="C13" s="4" t="s">
        <v>2</v>
      </c>
      <c r="D13" s="25">
        <v>548883319</v>
      </c>
      <c r="E13" s="25"/>
      <c r="F13" s="15">
        <f>+'P3 Ejecucion '!D12</f>
        <v>43165649.32</v>
      </c>
      <c r="G13" s="15">
        <f>+'P3 Ejecucion '!E12</f>
        <v>43584024.629999995</v>
      </c>
      <c r="H13" s="15">
        <f>+'P3 Ejecucion '!F12</f>
        <v>43456463.049999997</v>
      </c>
      <c r="I13" s="15">
        <f>+'P3 Ejecucion '!G12</f>
        <v>43860049.700000003</v>
      </c>
      <c r="J13" s="15">
        <f>+'P3 Ejecucion '!H12</f>
        <v>44268398.640000001</v>
      </c>
      <c r="K13" s="15">
        <f>+'P3 Ejecucion '!I12</f>
        <v>0</v>
      </c>
      <c r="L13" s="15">
        <f>+'P3 Ejecucion '!J12</f>
        <v>0</v>
      </c>
      <c r="M13" s="15">
        <f>+'P3 Ejecucion '!K12</f>
        <v>0</v>
      </c>
      <c r="N13" s="15">
        <f>+'P3 Ejecucion '!L12</f>
        <v>0</v>
      </c>
      <c r="O13" s="15">
        <f>+'P3 Ejecucion '!M12</f>
        <v>0</v>
      </c>
      <c r="P13" s="15">
        <f>+'P3 Ejecucion '!N12</f>
        <v>0</v>
      </c>
      <c r="Q13" s="15">
        <f>+'P3 Ejecucion '!O12</f>
        <v>0</v>
      </c>
      <c r="R13" s="21">
        <f>SUM(F13:Q13)</f>
        <v>218334585.33999997</v>
      </c>
    </row>
    <row r="14" spans="3:18" x14ac:dyDescent="0.25">
      <c r="C14" s="4" t="s">
        <v>3</v>
      </c>
      <c r="D14" s="25">
        <v>59571246</v>
      </c>
      <c r="E14" s="25"/>
      <c r="F14" s="15">
        <f>+'P3 Ejecucion '!D13</f>
        <v>479350</v>
      </c>
      <c r="G14" s="15">
        <f>+'P3 Ejecucion '!E13</f>
        <v>551733.32999999996</v>
      </c>
      <c r="H14" s="15">
        <f>+'P3 Ejecucion '!F13</f>
        <v>527706.66</v>
      </c>
      <c r="I14" s="15">
        <f>+'P3 Ejecucion '!G13</f>
        <v>26266011.309999999</v>
      </c>
      <c r="J14" s="15">
        <f>+'P3 Ejecucion '!H13</f>
        <v>692600</v>
      </c>
      <c r="K14" s="15">
        <f>+'P3 Ejecucion '!I13</f>
        <v>0</v>
      </c>
      <c r="L14" s="15">
        <f>+'P3 Ejecucion '!J13</f>
        <v>0</v>
      </c>
      <c r="M14" s="15">
        <f>+'P3 Ejecucion '!K13</f>
        <v>0</v>
      </c>
      <c r="N14" s="15">
        <f>+'P3 Ejecucion '!L13</f>
        <v>0</v>
      </c>
      <c r="O14" s="15">
        <f>+'P3 Ejecucion '!M13</f>
        <v>0</v>
      </c>
      <c r="P14" s="15">
        <f>+'P3 Ejecucion '!N13</f>
        <v>0</v>
      </c>
      <c r="Q14" s="15">
        <f>+'P3 Ejecucion '!O13</f>
        <v>0</v>
      </c>
      <c r="R14" s="21">
        <f t="shared" ref="R14:R17" si="6">SUM(F14:Q14)</f>
        <v>28517401.299999997</v>
      </c>
    </row>
    <row r="15" spans="3:18" x14ac:dyDescent="0.25">
      <c r="C15" s="4" t="s">
        <v>4</v>
      </c>
      <c r="D15" s="25">
        <v>0</v>
      </c>
      <c r="E15" s="25"/>
      <c r="F15" s="15">
        <f>+'P3 Ejecucion '!D14</f>
        <v>0</v>
      </c>
      <c r="G15" s="15">
        <f>+'P3 Ejecucion '!E14</f>
        <v>0</v>
      </c>
      <c r="H15" s="15">
        <f>+'P3 Ejecucion '!F14</f>
        <v>0</v>
      </c>
      <c r="I15" s="15">
        <f>+'P3 Ejecucion '!G14</f>
        <v>0</v>
      </c>
      <c r="J15" s="15">
        <f>+'P3 Ejecucion '!H14</f>
        <v>0</v>
      </c>
      <c r="K15" s="15">
        <f>+'P3 Ejecucion '!I14</f>
        <v>0</v>
      </c>
      <c r="L15" s="15">
        <f>+'P3 Ejecucion '!J14</f>
        <v>0</v>
      </c>
      <c r="M15" s="15">
        <f>+'P3 Ejecucion '!K14</f>
        <v>0</v>
      </c>
      <c r="N15" s="15">
        <f>+'P3 Ejecucion '!L14</f>
        <v>0</v>
      </c>
      <c r="O15" s="15">
        <f>+'P3 Ejecucion '!M14</f>
        <v>0</v>
      </c>
      <c r="P15" s="15">
        <f>+'P3 Ejecucion '!N14</f>
        <v>0</v>
      </c>
      <c r="Q15" s="15">
        <f>+'P3 Ejecucion '!O14</f>
        <v>0</v>
      </c>
      <c r="R15" s="21">
        <f t="shared" si="6"/>
        <v>0</v>
      </c>
    </row>
    <row r="16" spans="3:18" x14ac:dyDescent="0.25">
      <c r="C16" s="4" t="s">
        <v>5</v>
      </c>
      <c r="D16" s="25">
        <v>0</v>
      </c>
      <c r="E16" s="25"/>
      <c r="F16" s="15">
        <f>+'P3 Ejecucion '!D15</f>
        <v>0</v>
      </c>
      <c r="G16" s="15">
        <f>+'P3 Ejecucion '!E15</f>
        <v>0</v>
      </c>
      <c r="H16" s="15">
        <f>+'P3 Ejecucion '!F15</f>
        <v>0</v>
      </c>
      <c r="I16" s="15">
        <f>+'P3 Ejecucion '!G15</f>
        <v>0</v>
      </c>
      <c r="J16" s="15">
        <f>+'P3 Ejecucion '!H15</f>
        <v>0</v>
      </c>
      <c r="K16" s="15">
        <f>+'P3 Ejecucion '!I15</f>
        <v>0</v>
      </c>
      <c r="L16" s="15">
        <f>+'P3 Ejecucion '!J15</f>
        <v>0</v>
      </c>
      <c r="M16" s="15">
        <f>+'P3 Ejecucion '!K15</f>
        <v>0</v>
      </c>
      <c r="N16" s="15">
        <f>+'P3 Ejecucion '!L15</f>
        <v>0</v>
      </c>
      <c r="O16" s="15">
        <f>+'P3 Ejecucion '!M15</f>
        <v>0</v>
      </c>
      <c r="P16" s="15">
        <f>+'P3 Ejecucion '!N15</f>
        <v>0</v>
      </c>
      <c r="Q16" s="15">
        <f>+'P3 Ejecucion '!O15</f>
        <v>0</v>
      </c>
      <c r="R16" s="21">
        <f t="shared" si="6"/>
        <v>0</v>
      </c>
    </row>
    <row r="17" spans="3:18" x14ac:dyDescent="0.25">
      <c r="C17" s="4" t="s">
        <v>6</v>
      </c>
      <c r="D17" s="25">
        <v>75718800</v>
      </c>
      <c r="E17" s="25"/>
      <c r="F17" s="15">
        <f>+'P3 Ejecucion '!D16</f>
        <v>6244119.6500000004</v>
      </c>
      <c r="G17" s="15">
        <f>+'P3 Ejecucion '!E16</f>
        <v>6396632.8799999999</v>
      </c>
      <c r="H17" s="15">
        <f>+'P3 Ejecucion '!F16</f>
        <v>6397795.3399999999</v>
      </c>
      <c r="I17" s="15">
        <f>+'P3 Ejecucion '!G16</f>
        <v>6457179.3800000008</v>
      </c>
      <c r="J17" s="15">
        <f>+'P3 Ejecucion '!H16</f>
        <v>6498324.2700000005</v>
      </c>
      <c r="K17" s="15">
        <f>+'P3 Ejecucion '!I16</f>
        <v>0</v>
      </c>
      <c r="L17" s="15">
        <f>+'P3 Ejecucion '!J16</f>
        <v>0</v>
      </c>
      <c r="M17" s="15">
        <f>+'P3 Ejecucion '!K16</f>
        <v>0</v>
      </c>
      <c r="N17" s="15">
        <f>+'P3 Ejecucion '!L16</f>
        <v>0</v>
      </c>
      <c r="O17" s="15">
        <f>+'P3 Ejecucion '!M16</f>
        <v>0</v>
      </c>
      <c r="P17" s="15">
        <f>+'P3 Ejecucion '!N16</f>
        <v>0</v>
      </c>
      <c r="Q17" s="15">
        <f>+'P3 Ejecucion '!O16</f>
        <v>0</v>
      </c>
      <c r="R17" s="21">
        <f t="shared" si="6"/>
        <v>31994051.52</v>
      </c>
    </row>
    <row r="18" spans="3:18" x14ac:dyDescent="0.25">
      <c r="C18" s="2" t="s">
        <v>7</v>
      </c>
      <c r="D18" s="24">
        <f>SUM(D19:D27)</f>
        <v>90324490</v>
      </c>
      <c r="E18" s="24">
        <f t="shared" ref="E18:Q18" si="7">SUM(E19:E27)</f>
        <v>0</v>
      </c>
      <c r="F18" s="24">
        <f t="shared" si="7"/>
        <v>2319739.2100000004</v>
      </c>
      <c r="G18" s="24">
        <f t="shared" si="7"/>
        <v>6910697.459999999</v>
      </c>
      <c r="H18" s="24">
        <f t="shared" si="7"/>
        <v>1059232.05</v>
      </c>
      <c r="I18" s="24">
        <f t="shared" si="7"/>
        <v>6040987.9699999997</v>
      </c>
      <c r="J18" s="24">
        <f t="shared" si="7"/>
        <v>6496396.7399999993</v>
      </c>
      <c r="K18" s="24">
        <f t="shared" si="7"/>
        <v>0</v>
      </c>
      <c r="L18" s="24">
        <f t="shared" si="7"/>
        <v>0</v>
      </c>
      <c r="M18" s="24">
        <f t="shared" si="7"/>
        <v>0</v>
      </c>
      <c r="N18" s="24">
        <f t="shared" si="7"/>
        <v>0</v>
      </c>
      <c r="O18" s="24">
        <f t="shared" si="7"/>
        <v>0</v>
      </c>
      <c r="P18" s="24">
        <f t="shared" si="7"/>
        <v>0</v>
      </c>
      <c r="Q18" s="24">
        <f t="shared" si="7"/>
        <v>0</v>
      </c>
      <c r="R18" s="18">
        <f>SUM(F18:Q18)</f>
        <v>22827053.43</v>
      </c>
    </row>
    <row r="19" spans="3:18" x14ac:dyDescent="0.25">
      <c r="C19" s="4" t="s">
        <v>8</v>
      </c>
      <c r="D19" s="25">
        <v>8878100</v>
      </c>
      <c r="E19" s="25"/>
      <c r="F19" s="15">
        <f>+'P3 Ejecucion '!D18</f>
        <v>654008.68999999994</v>
      </c>
      <c r="G19" s="15">
        <f>+'P3 Ejecucion '!E18</f>
        <v>475907.56999999995</v>
      </c>
      <c r="H19" s="15">
        <f>+'P3 Ejecucion '!F18</f>
        <v>38440</v>
      </c>
      <c r="I19" s="15">
        <f>+'P3 Ejecucion '!G18</f>
        <v>867333.96</v>
      </c>
      <c r="J19" s="15">
        <f>+'P3 Ejecucion '!H18</f>
        <v>468678.87999999995</v>
      </c>
      <c r="K19" s="15">
        <f>+'P3 Ejecucion '!I18</f>
        <v>0</v>
      </c>
      <c r="L19" s="15">
        <f>+'P3 Ejecucion '!J18</f>
        <v>0</v>
      </c>
      <c r="M19" s="15">
        <f>+'P3 Ejecucion '!K18</f>
        <v>0</v>
      </c>
      <c r="N19" s="15">
        <f>+'P3 Ejecucion '!L18</f>
        <v>0</v>
      </c>
      <c r="O19" s="15">
        <f>+'P3 Ejecucion '!M18</f>
        <v>0</v>
      </c>
      <c r="P19" s="15">
        <f>+'P3 Ejecucion '!N18</f>
        <v>0</v>
      </c>
      <c r="Q19" s="15">
        <f>+'P3 Ejecucion '!O18</f>
        <v>0</v>
      </c>
      <c r="R19" s="21">
        <f>SUM(F19:Q19)</f>
        <v>2504369.0999999996</v>
      </c>
    </row>
    <row r="20" spans="3:18" x14ac:dyDescent="0.25">
      <c r="C20" s="4" t="s">
        <v>9</v>
      </c>
      <c r="D20" s="25">
        <v>2110000</v>
      </c>
      <c r="E20" s="25"/>
      <c r="F20" s="15">
        <f>+'P3 Ejecucion '!D19</f>
        <v>155524</v>
      </c>
      <c r="G20" s="15">
        <f>+'P3 Ejecucion '!E19</f>
        <v>0</v>
      </c>
      <c r="H20" s="15">
        <f>+'P3 Ejecucion '!F19</f>
        <v>206500</v>
      </c>
      <c r="I20" s="15">
        <f>+'P3 Ejecucion '!G19</f>
        <v>551060</v>
      </c>
      <c r="J20" s="15">
        <f>+'P3 Ejecucion '!H19</f>
        <v>162250</v>
      </c>
      <c r="K20" s="15">
        <f>+'P3 Ejecucion '!I19</f>
        <v>0</v>
      </c>
      <c r="L20" s="15">
        <f>+'P3 Ejecucion '!J19</f>
        <v>0</v>
      </c>
      <c r="M20" s="15">
        <f>+'P3 Ejecucion '!K19</f>
        <v>0</v>
      </c>
      <c r="N20" s="15">
        <f>+'P3 Ejecucion '!L19</f>
        <v>0</v>
      </c>
      <c r="O20" s="15">
        <f>+'P3 Ejecucion '!M19</f>
        <v>0</v>
      </c>
      <c r="P20" s="15">
        <f>+'P3 Ejecucion '!N19</f>
        <v>0</v>
      </c>
      <c r="Q20" s="15">
        <f>+'P3 Ejecucion '!O19</f>
        <v>0</v>
      </c>
      <c r="R20" s="21">
        <f t="shared" ref="R20:R27" si="8">SUM(F20:Q20)</f>
        <v>1075334</v>
      </c>
    </row>
    <row r="21" spans="3:18" x14ac:dyDescent="0.25">
      <c r="C21" s="4" t="s">
        <v>10</v>
      </c>
      <c r="D21" s="25">
        <v>55620</v>
      </c>
      <c r="E21" s="25"/>
      <c r="F21" s="15">
        <f>+'P3 Ejecucion '!D20</f>
        <v>0</v>
      </c>
      <c r="G21" s="15">
        <f>+'P3 Ejecucion '!E20</f>
        <v>0</v>
      </c>
      <c r="H21" s="15">
        <f>+'P3 Ejecucion '!F20</f>
        <v>0</v>
      </c>
      <c r="I21" s="15">
        <f>+'P3 Ejecucion '!G20</f>
        <v>0</v>
      </c>
      <c r="J21" s="15">
        <f>+'P3 Ejecucion '!H20</f>
        <v>0</v>
      </c>
      <c r="K21" s="15">
        <f>+'P3 Ejecucion '!I20</f>
        <v>0</v>
      </c>
      <c r="L21" s="15">
        <f>+'P3 Ejecucion '!J20</f>
        <v>0</v>
      </c>
      <c r="M21" s="15">
        <f>+'P3 Ejecucion '!K20</f>
        <v>0</v>
      </c>
      <c r="N21" s="15">
        <f>+'P3 Ejecucion '!L20</f>
        <v>0</v>
      </c>
      <c r="O21" s="15">
        <f>+'P3 Ejecucion '!M20</f>
        <v>0</v>
      </c>
      <c r="P21" s="15">
        <f>+'P3 Ejecucion '!N20</f>
        <v>0</v>
      </c>
      <c r="Q21" s="15">
        <f>+'P3 Ejecucion '!O20</f>
        <v>0</v>
      </c>
      <c r="R21" s="21">
        <f t="shared" si="8"/>
        <v>0</v>
      </c>
    </row>
    <row r="22" spans="3:18" x14ac:dyDescent="0.25">
      <c r="C22" s="4" t="s">
        <v>11</v>
      </c>
      <c r="D22" s="25">
        <v>2075400</v>
      </c>
      <c r="E22" s="25"/>
      <c r="F22" s="15">
        <f>+'P3 Ejecucion '!D21</f>
        <v>0</v>
      </c>
      <c r="G22" s="15">
        <f>+'P3 Ejecucion '!E21</f>
        <v>0</v>
      </c>
      <c r="H22" s="15">
        <f>+'P3 Ejecucion '!F21</f>
        <v>17872.46</v>
      </c>
      <c r="I22" s="15">
        <f>+'P3 Ejecucion '!G21</f>
        <v>17872.46</v>
      </c>
      <c r="J22" s="15">
        <f>+'P3 Ejecucion '!H21</f>
        <v>1466.27</v>
      </c>
      <c r="K22" s="15">
        <f>+'P3 Ejecucion '!I21</f>
        <v>0</v>
      </c>
      <c r="L22" s="15">
        <f>+'P3 Ejecucion '!J21</f>
        <v>0</v>
      </c>
      <c r="M22" s="15">
        <f>+'P3 Ejecucion '!K21</f>
        <v>0</v>
      </c>
      <c r="N22" s="15">
        <f>+'P3 Ejecucion '!L21</f>
        <v>0</v>
      </c>
      <c r="O22" s="15">
        <f>+'P3 Ejecucion '!M21</f>
        <v>0</v>
      </c>
      <c r="P22" s="15">
        <f>+'P3 Ejecucion '!N21</f>
        <v>0</v>
      </c>
      <c r="Q22" s="15">
        <f>+'P3 Ejecucion '!O21</f>
        <v>0</v>
      </c>
      <c r="R22" s="21">
        <f>SUM(F22:Q22)</f>
        <v>37211.189999999995</v>
      </c>
    </row>
    <row r="23" spans="3:18" x14ac:dyDescent="0.25">
      <c r="C23" s="4" t="s">
        <v>12</v>
      </c>
      <c r="D23" s="25">
        <v>4353220</v>
      </c>
      <c r="E23" s="25"/>
      <c r="F23" s="15">
        <f>+'P3 Ejecucion '!D22</f>
        <v>0</v>
      </c>
      <c r="G23" s="15">
        <f>+'P3 Ejecucion '!E22</f>
        <v>216174.82</v>
      </c>
      <c r="H23" s="15">
        <f>+'P3 Ejecucion '!F22</f>
        <v>230100</v>
      </c>
      <c r="I23" s="15">
        <f>+'P3 Ejecucion '!G22</f>
        <v>230100</v>
      </c>
      <c r="J23" s="15">
        <f>+'P3 Ejecucion '!H22</f>
        <v>230100</v>
      </c>
      <c r="K23" s="15">
        <f>+'P3 Ejecucion '!I22</f>
        <v>0</v>
      </c>
      <c r="L23" s="15">
        <f>+'P3 Ejecucion '!J22</f>
        <v>0</v>
      </c>
      <c r="M23" s="15">
        <f>+'P3 Ejecucion '!K22</f>
        <v>0</v>
      </c>
      <c r="N23" s="15">
        <f>+'P3 Ejecucion '!L22</f>
        <v>0</v>
      </c>
      <c r="O23" s="15">
        <f>+'P3 Ejecucion '!M22</f>
        <v>0</v>
      </c>
      <c r="P23" s="15">
        <f>+'P3 Ejecucion '!N22</f>
        <v>0</v>
      </c>
      <c r="Q23" s="15">
        <f>+'P3 Ejecucion '!O22</f>
        <v>0</v>
      </c>
      <c r="R23" s="21">
        <f t="shared" si="8"/>
        <v>906474.82000000007</v>
      </c>
    </row>
    <row r="24" spans="3:18" x14ac:dyDescent="0.25">
      <c r="C24" s="4" t="s">
        <v>13</v>
      </c>
      <c r="D24" s="25">
        <v>1850000</v>
      </c>
      <c r="E24" s="25"/>
      <c r="F24" s="15">
        <f>+'P3 Ejecucion '!D23</f>
        <v>0</v>
      </c>
      <c r="G24" s="15">
        <f>+'P3 Ejecucion '!E23</f>
        <v>0</v>
      </c>
      <c r="H24" s="15">
        <f>+'P3 Ejecucion '!F23</f>
        <v>0</v>
      </c>
      <c r="I24" s="15">
        <f>+'P3 Ejecucion '!G23</f>
        <v>1570172.72</v>
      </c>
      <c r="J24" s="15">
        <f>+'P3 Ejecucion '!H23</f>
        <v>0</v>
      </c>
      <c r="K24" s="15">
        <f>+'P3 Ejecucion '!I23</f>
        <v>0</v>
      </c>
      <c r="L24" s="15">
        <f>+'P3 Ejecucion '!J23</f>
        <v>0</v>
      </c>
      <c r="M24" s="15">
        <f>+'P3 Ejecucion '!K23</f>
        <v>0</v>
      </c>
      <c r="N24" s="15">
        <f>+'P3 Ejecucion '!L23</f>
        <v>0</v>
      </c>
      <c r="O24" s="15">
        <f>+'P3 Ejecucion '!M23</f>
        <v>0</v>
      </c>
      <c r="P24" s="15">
        <f>+'P3 Ejecucion '!N23</f>
        <v>0</v>
      </c>
      <c r="Q24" s="15">
        <f>+'P3 Ejecucion '!O23</f>
        <v>0</v>
      </c>
      <c r="R24" s="21">
        <f t="shared" si="8"/>
        <v>1570172.72</v>
      </c>
    </row>
    <row r="25" spans="3:18" x14ac:dyDescent="0.25">
      <c r="C25" s="4" t="s">
        <v>14</v>
      </c>
      <c r="D25" s="25">
        <v>56804750</v>
      </c>
      <c r="E25" s="25"/>
      <c r="F25" s="15">
        <f>+'P3 Ejecucion '!D24</f>
        <v>1253808.1000000001</v>
      </c>
      <c r="G25" s="15">
        <f>+'P3 Ejecucion '!E24</f>
        <v>4958199.0199999996</v>
      </c>
      <c r="H25" s="15">
        <f>+'P3 Ejecucion '!F24</f>
        <v>424394.59</v>
      </c>
      <c r="I25" s="15">
        <f>+'P3 Ejecucion '!G24</f>
        <v>2571558.83</v>
      </c>
      <c r="J25" s="15">
        <f>+'P3 Ejecucion '!H24</f>
        <v>4280457.53</v>
      </c>
      <c r="K25" s="15">
        <f>+'P3 Ejecucion '!I24</f>
        <v>0</v>
      </c>
      <c r="L25" s="15">
        <f>+'P3 Ejecucion '!J24</f>
        <v>0</v>
      </c>
      <c r="M25" s="15">
        <f>+'P3 Ejecucion '!K24</f>
        <v>0</v>
      </c>
      <c r="N25" s="15">
        <f>+'P3 Ejecucion '!L24</f>
        <v>0</v>
      </c>
      <c r="O25" s="15">
        <f>+'P3 Ejecucion '!M24</f>
        <v>0</v>
      </c>
      <c r="P25" s="15">
        <f>+'P3 Ejecucion '!N24</f>
        <v>0</v>
      </c>
      <c r="Q25" s="15">
        <f>+'P3 Ejecucion '!O24</f>
        <v>0</v>
      </c>
      <c r="R25" s="21">
        <f t="shared" si="8"/>
        <v>13488418.07</v>
      </c>
    </row>
    <row r="26" spans="3:18" x14ac:dyDescent="0.25">
      <c r="C26" s="4" t="s">
        <v>15</v>
      </c>
      <c r="D26" s="25">
        <v>10247400</v>
      </c>
      <c r="E26" s="25"/>
      <c r="F26" s="15">
        <f>+'P3 Ejecucion '!D25</f>
        <v>141596.22</v>
      </c>
      <c r="G26" s="15">
        <f>+'P3 Ejecucion '!E25</f>
        <v>489769.53</v>
      </c>
      <c r="H26" s="15">
        <f>+'P3 Ejecucion '!F25</f>
        <v>55785</v>
      </c>
      <c r="I26" s="15">
        <v>178977</v>
      </c>
      <c r="J26" s="15">
        <f>+'P3 Ejecucion '!H25</f>
        <v>470804.06</v>
      </c>
      <c r="K26" s="15">
        <f>+'P3 Ejecucion '!I25</f>
        <v>0</v>
      </c>
      <c r="L26" s="15">
        <f>+'P3 Ejecucion '!J25</f>
        <v>0</v>
      </c>
      <c r="M26" s="15">
        <f>+'P3 Ejecucion '!K25</f>
        <v>0</v>
      </c>
      <c r="N26" s="15">
        <f>+'P3 Ejecucion '!L25</f>
        <v>0</v>
      </c>
      <c r="O26" s="15">
        <f>+'P3 Ejecucion '!M25</f>
        <v>0</v>
      </c>
      <c r="P26" s="15">
        <f>+'P3 Ejecucion '!N25</f>
        <v>0</v>
      </c>
      <c r="Q26" s="15">
        <f>+'P3 Ejecucion '!O25</f>
        <v>0</v>
      </c>
      <c r="R26" s="21">
        <f t="shared" si="8"/>
        <v>1336931.81</v>
      </c>
    </row>
    <row r="27" spans="3:18" x14ac:dyDescent="0.25">
      <c r="C27" s="4" t="s">
        <v>16</v>
      </c>
      <c r="D27" s="25">
        <v>3950000</v>
      </c>
      <c r="E27" s="25"/>
      <c r="F27" s="15">
        <f>+'P3 Ejecucion '!D26</f>
        <v>114802.2</v>
      </c>
      <c r="G27" s="15">
        <f>+'P3 Ejecucion '!E26</f>
        <v>770646.52</v>
      </c>
      <c r="H27" s="15">
        <f>+'P3 Ejecucion '!F26</f>
        <v>86140</v>
      </c>
      <c r="I27" s="15">
        <f>+'P3 Ejecucion '!G26</f>
        <v>53913</v>
      </c>
      <c r="J27" s="15">
        <f>+'P3 Ejecucion '!H26</f>
        <v>882640</v>
      </c>
      <c r="K27" s="15">
        <f>+'P3 Ejecucion '!I26</f>
        <v>0</v>
      </c>
      <c r="L27" s="15">
        <f>+'P3 Ejecucion '!J26</f>
        <v>0</v>
      </c>
      <c r="M27" s="15">
        <f>+'P3 Ejecucion '!K26</f>
        <v>0</v>
      </c>
      <c r="N27" s="15">
        <f>+'P3 Ejecucion '!L26</f>
        <v>0</v>
      </c>
      <c r="O27" s="15">
        <f>+'P3 Ejecucion '!M26</f>
        <v>0</v>
      </c>
      <c r="P27" s="15">
        <f>+'P3 Ejecucion '!N26</f>
        <v>0</v>
      </c>
      <c r="Q27" s="15">
        <f>+'P3 Ejecucion '!O26</f>
        <v>0</v>
      </c>
      <c r="R27" s="21">
        <f t="shared" si="8"/>
        <v>1908141.72</v>
      </c>
    </row>
    <row r="28" spans="3:18" x14ac:dyDescent="0.25">
      <c r="C28" s="2" t="s">
        <v>17</v>
      </c>
      <c r="D28" s="24">
        <f>SUM(D29:D37)</f>
        <v>311764235</v>
      </c>
      <c r="E28" s="24">
        <f t="shared" ref="E28:Q28" si="9">SUM(E29:E37)</f>
        <v>0</v>
      </c>
      <c r="F28" s="24">
        <f t="shared" si="9"/>
        <v>5075301.93</v>
      </c>
      <c r="G28" s="24">
        <f t="shared" si="9"/>
        <v>28228087.989999995</v>
      </c>
      <c r="H28" s="24">
        <f t="shared" si="9"/>
        <v>15384629.599999998</v>
      </c>
      <c r="I28" s="24">
        <f t="shared" si="9"/>
        <v>29317629.620000005</v>
      </c>
      <c r="J28" s="24">
        <f t="shared" si="9"/>
        <v>33474492.550000001</v>
      </c>
      <c r="K28" s="24">
        <f t="shared" si="9"/>
        <v>0</v>
      </c>
      <c r="L28" s="24">
        <f t="shared" si="9"/>
        <v>0</v>
      </c>
      <c r="M28" s="24">
        <f t="shared" si="9"/>
        <v>0</v>
      </c>
      <c r="N28" s="24">
        <f t="shared" si="9"/>
        <v>0</v>
      </c>
      <c r="O28" s="24">
        <f t="shared" si="9"/>
        <v>0</v>
      </c>
      <c r="P28" s="24">
        <f t="shared" si="9"/>
        <v>0</v>
      </c>
      <c r="Q28" s="24">
        <f t="shared" si="9"/>
        <v>0</v>
      </c>
      <c r="R28" s="23">
        <f>SUM(F28:Q28)</f>
        <v>111480141.69</v>
      </c>
    </row>
    <row r="29" spans="3:18" x14ac:dyDescent="0.25">
      <c r="C29" s="4" t="s">
        <v>18</v>
      </c>
      <c r="D29" s="25">
        <v>28915600</v>
      </c>
      <c r="E29" s="25"/>
      <c r="F29" s="15">
        <f>+'P3 Ejecucion '!D28</f>
        <v>711375.2</v>
      </c>
      <c r="G29" s="15">
        <f>+'P3 Ejecucion '!E28</f>
        <v>1412343.03</v>
      </c>
      <c r="H29" s="15">
        <f>+'P3 Ejecucion '!F28</f>
        <v>1685522.46</v>
      </c>
      <c r="I29" s="15">
        <f>+'P3 Ejecucion '!G28</f>
        <v>1075303.32</v>
      </c>
      <c r="J29" s="15">
        <f>+'P3 Ejecucion '!H28</f>
        <v>1321757.94</v>
      </c>
      <c r="K29" s="15">
        <f>+'P3 Ejecucion '!I28</f>
        <v>0</v>
      </c>
      <c r="L29" s="15">
        <f>+'P3 Ejecucion '!J28</f>
        <v>0</v>
      </c>
      <c r="M29" s="15">
        <f>+'P3 Ejecucion '!K28</f>
        <v>0</v>
      </c>
      <c r="N29" s="15">
        <f>+'P3 Ejecucion '!L28</f>
        <v>0</v>
      </c>
      <c r="O29" s="15">
        <f>+'P3 Ejecucion '!M28</f>
        <v>0</v>
      </c>
      <c r="P29" s="15">
        <f>+'P3 Ejecucion '!N28</f>
        <v>0</v>
      </c>
      <c r="Q29" s="15">
        <f>+'P3 Ejecucion '!O28</f>
        <v>0</v>
      </c>
      <c r="R29" s="21">
        <f>SUM(F29:Q29)</f>
        <v>6206301.9499999993</v>
      </c>
    </row>
    <row r="30" spans="3:18" x14ac:dyDescent="0.25">
      <c r="C30" s="4" t="s">
        <v>19</v>
      </c>
      <c r="D30" s="25">
        <v>4263480</v>
      </c>
      <c r="E30" s="25"/>
      <c r="F30" s="15">
        <f>+'P3 Ejecucion '!D29</f>
        <v>0</v>
      </c>
      <c r="G30" s="15">
        <f>+'P3 Ejecucion '!E29</f>
        <v>657850</v>
      </c>
      <c r="H30" s="15">
        <f>+'P3 Ejecucion '!F29</f>
        <v>0</v>
      </c>
      <c r="I30" s="15">
        <f>+'P3 Ejecucion '!G29</f>
        <v>0</v>
      </c>
      <c r="J30" s="15">
        <f>+'P3 Ejecucion '!H29</f>
        <v>168504</v>
      </c>
      <c r="K30" s="15">
        <f>+'P3 Ejecucion '!I29</f>
        <v>0</v>
      </c>
      <c r="L30" s="15">
        <f>+'P3 Ejecucion '!J29</f>
        <v>0</v>
      </c>
      <c r="M30" s="15">
        <f>+'P3 Ejecucion '!K29</f>
        <v>0</v>
      </c>
      <c r="N30" s="15">
        <f>+'P3 Ejecucion '!L29</f>
        <v>0</v>
      </c>
      <c r="O30" s="15">
        <f>+'P3 Ejecucion '!M29</f>
        <v>0</v>
      </c>
      <c r="P30" s="15">
        <f>+'P3 Ejecucion '!N29</f>
        <v>0</v>
      </c>
      <c r="Q30" s="15">
        <f>+'P3 Ejecucion '!O29</f>
        <v>0</v>
      </c>
      <c r="R30" s="21">
        <f t="shared" ref="R30:R36" si="10">SUM(F30:Q30)</f>
        <v>826354</v>
      </c>
    </row>
    <row r="31" spans="3:18" x14ac:dyDescent="0.25">
      <c r="C31" s="4" t="s">
        <v>20</v>
      </c>
      <c r="D31" s="25">
        <v>8831340</v>
      </c>
      <c r="E31" s="25"/>
      <c r="F31" s="15">
        <f>+'P3 Ejecucion '!D30</f>
        <v>27601.38</v>
      </c>
      <c r="G31" s="15">
        <f>+'P3 Ejecucion '!E30</f>
        <v>236000</v>
      </c>
      <c r="H31" s="15">
        <f>+'P3 Ejecucion '!F30</f>
        <v>286681</v>
      </c>
      <c r="I31" s="15">
        <f>+'P3 Ejecucion '!G30</f>
        <v>929123.25</v>
      </c>
      <c r="J31" s="15">
        <f>+'P3 Ejecucion '!H30</f>
        <v>876675.58000000007</v>
      </c>
      <c r="K31" s="15">
        <f>+'P3 Ejecucion '!I30</f>
        <v>0</v>
      </c>
      <c r="L31" s="15">
        <f>+'P3 Ejecucion '!J30</f>
        <v>0</v>
      </c>
      <c r="M31" s="15">
        <f>+'P3 Ejecucion '!K30</f>
        <v>0</v>
      </c>
      <c r="N31" s="15">
        <f>+'P3 Ejecucion '!L30</f>
        <v>0</v>
      </c>
      <c r="O31" s="15">
        <f>+'P3 Ejecucion '!M30</f>
        <v>0</v>
      </c>
      <c r="P31" s="15">
        <f>+'P3 Ejecucion '!N30</f>
        <v>0</v>
      </c>
      <c r="Q31" s="15">
        <f>+'P3 Ejecucion '!O30</f>
        <v>0</v>
      </c>
      <c r="R31" s="21">
        <f>SUM(F31:Q31)</f>
        <v>2356081.21</v>
      </c>
    </row>
    <row r="32" spans="3:18" x14ac:dyDescent="0.25">
      <c r="C32" s="4" t="s">
        <v>21</v>
      </c>
      <c r="D32" s="25">
        <v>94659340</v>
      </c>
      <c r="E32" s="21"/>
      <c r="F32" s="15">
        <f>+'P3 Ejecucion '!D31</f>
        <v>1180144</v>
      </c>
      <c r="G32" s="15">
        <f>+'P3 Ejecucion '!E31</f>
        <v>14565430.439999999</v>
      </c>
      <c r="H32" s="15">
        <f>+'P3 Ejecucion '!F31</f>
        <v>4168624</v>
      </c>
      <c r="I32" s="15">
        <f>+'P3 Ejecucion '!G31</f>
        <v>9979335.2599999998</v>
      </c>
      <c r="J32" s="15">
        <f>+'P3 Ejecucion '!H31</f>
        <v>13771118.27</v>
      </c>
      <c r="K32" s="15">
        <f>+'P3 Ejecucion '!I31</f>
        <v>0</v>
      </c>
      <c r="L32" s="15">
        <f>+'P3 Ejecucion '!J31</f>
        <v>0</v>
      </c>
      <c r="M32" s="15">
        <f>+'P3 Ejecucion '!K31</f>
        <v>0</v>
      </c>
      <c r="N32" s="15">
        <f>+'P3 Ejecucion '!L31</f>
        <v>0</v>
      </c>
      <c r="O32" s="15">
        <f>+'P3 Ejecucion '!M31</f>
        <v>0</v>
      </c>
      <c r="P32" s="15">
        <f>+'P3 Ejecucion '!N31</f>
        <v>0</v>
      </c>
      <c r="Q32" s="15">
        <f>+'P3 Ejecucion '!O31</f>
        <v>0</v>
      </c>
      <c r="R32" s="21">
        <f>SUM(F32:Q32)</f>
        <v>43664651.969999999</v>
      </c>
    </row>
    <row r="33" spans="3:18" x14ac:dyDescent="0.25">
      <c r="C33" s="4" t="s">
        <v>22</v>
      </c>
      <c r="D33" s="25">
        <v>2355480</v>
      </c>
      <c r="E33" s="25"/>
      <c r="F33" s="15">
        <f>+'P3 Ejecucion '!D32</f>
        <v>0</v>
      </c>
      <c r="G33" s="15">
        <f>+'P3 Ejecucion '!E32</f>
        <v>0</v>
      </c>
      <c r="H33" s="15">
        <f>+'P3 Ejecucion '!F32</f>
        <v>0</v>
      </c>
      <c r="I33" s="15">
        <f>+'P3 Ejecucion '!G32</f>
        <v>0</v>
      </c>
      <c r="J33" s="15">
        <f>+'P3 Ejecucion '!H32</f>
        <v>44250</v>
      </c>
      <c r="K33" s="15">
        <f>+'P3 Ejecucion '!I32</f>
        <v>0</v>
      </c>
      <c r="L33" s="15">
        <f>+'P3 Ejecucion '!J32</f>
        <v>0</v>
      </c>
      <c r="M33" s="15">
        <f>+'P3 Ejecucion '!K32</f>
        <v>0</v>
      </c>
      <c r="N33" s="15">
        <f>+'P3 Ejecucion '!L32</f>
        <v>0</v>
      </c>
      <c r="O33" s="15">
        <f>+'P3 Ejecucion '!M32</f>
        <v>0</v>
      </c>
      <c r="P33" s="15">
        <f>+'P3 Ejecucion '!N32</f>
        <v>0</v>
      </c>
      <c r="Q33" s="15">
        <f>+'P3 Ejecucion '!O32</f>
        <v>0</v>
      </c>
      <c r="R33" s="21">
        <f t="shared" si="10"/>
        <v>44250</v>
      </c>
    </row>
    <row r="34" spans="3:18" x14ac:dyDescent="0.25">
      <c r="C34" s="4" t="s">
        <v>23</v>
      </c>
      <c r="D34" s="25">
        <v>3970260</v>
      </c>
      <c r="E34" s="25"/>
      <c r="F34" s="15">
        <f>+'P3 Ejecucion '!D33</f>
        <v>0</v>
      </c>
      <c r="G34" s="15">
        <f>+'P3 Ejecucion '!E33</f>
        <v>11363.4</v>
      </c>
      <c r="H34" s="15">
        <f>+'P3 Ejecucion '!F33</f>
        <v>83780</v>
      </c>
      <c r="I34" s="15">
        <f>+'P3 Ejecucion '!G33</f>
        <v>37960.6</v>
      </c>
      <c r="J34" s="15">
        <f>+'P3 Ejecucion '!H33</f>
        <v>3252.08</v>
      </c>
      <c r="K34" s="15">
        <f>+'P3 Ejecucion '!I33</f>
        <v>0</v>
      </c>
      <c r="L34" s="15">
        <f>+'P3 Ejecucion '!J33</f>
        <v>0</v>
      </c>
      <c r="M34" s="15">
        <f>+'P3 Ejecucion '!K33</f>
        <v>0</v>
      </c>
      <c r="N34" s="15">
        <f>+'P3 Ejecucion '!L33</f>
        <v>0</v>
      </c>
      <c r="O34" s="15">
        <f>+'P3 Ejecucion '!M33</f>
        <v>0</v>
      </c>
      <c r="P34" s="15">
        <f>+'P3 Ejecucion '!N33</f>
        <v>0</v>
      </c>
      <c r="Q34" s="15">
        <f>+'P3 Ejecucion '!O33</f>
        <v>0</v>
      </c>
      <c r="R34" s="21">
        <f t="shared" si="10"/>
        <v>136356.07999999999</v>
      </c>
    </row>
    <row r="35" spans="3:18" x14ac:dyDescent="0.25">
      <c r="C35" s="4" t="s">
        <v>24</v>
      </c>
      <c r="D35" s="25">
        <v>67884035</v>
      </c>
      <c r="E35" s="25"/>
      <c r="F35" s="15">
        <f>+'P3 Ejecucion '!D34</f>
        <v>1253808.1000000001</v>
      </c>
      <c r="G35" s="15">
        <f>+'P3 Ejecucion '!E34</f>
        <v>3517200.26</v>
      </c>
      <c r="H35" s="15">
        <f>+'P3 Ejecucion '!F34</f>
        <v>4414328.0999999996</v>
      </c>
      <c r="I35" s="15">
        <f>+'P3 Ejecucion '!G34</f>
        <v>4354494.2600000007</v>
      </c>
      <c r="J35" s="15">
        <f>+'P3 Ejecucion '!H34</f>
        <v>6205512.0800000001</v>
      </c>
      <c r="K35" s="15">
        <f>+'P3 Ejecucion '!I34</f>
        <v>0</v>
      </c>
      <c r="L35" s="15">
        <f>+'P3 Ejecucion '!J34</f>
        <v>0</v>
      </c>
      <c r="M35" s="15">
        <f>+'P3 Ejecucion '!K34</f>
        <v>0</v>
      </c>
      <c r="N35" s="15">
        <f>+'P3 Ejecucion '!L34</f>
        <v>0</v>
      </c>
      <c r="O35" s="15">
        <f>+'P3 Ejecucion '!M34</f>
        <v>0</v>
      </c>
      <c r="P35" s="15">
        <f>+'P3 Ejecucion '!N34</f>
        <v>0</v>
      </c>
      <c r="Q35" s="15">
        <f>+'P3 Ejecucion '!O34</f>
        <v>0</v>
      </c>
      <c r="R35" s="21">
        <f t="shared" si="10"/>
        <v>19745342.799999997</v>
      </c>
    </row>
    <row r="36" spans="3:18" x14ac:dyDescent="0.25">
      <c r="C36" s="4" t="s">
        <v>25</v>
      </c>
      <c r="D36" s="25">
        <v>0</v>
      </c>
      <c r="E36" s="25"/>
      <c r="F36" s="15">
        <f>+'P3 Ejecucion '!D35</f>
        <v>0</v>
      </c>
      <c r="G36" s="15">
        <f>+'P3 Ejecucion '!E35</f>
        <v>0</v>
      </c>
      <c r="H36" s="15">
        <f>+'P3 Ejecucion '!F35</f>
        <v>0</v>
      </c>
      <c r="I36" s="15">
        <f>+'P3 Ejecucion '!G35</f>
        <v>0</v>
      </c>
      <c r="J36" s="15">
        <f>+'P3 Ejecucion '!H35</f>
        <v>0</v>
      </c>
      <c r="K36" s="15">
        <f>+'P3 Ejecucion '!I35</f>
        <v>0</v>
      </c>
      <c r="L36" s="15">
        <f>+'P3 Ejecucion '!J35</f>
        <v>0</v>
      </c>
      <c r="M36" s="15">
        <f>+'P3 Ejecucion '!K35</f>
        <v>0</v>
      </c>
      <c r="N36" s="15">
        <f>+'P3 Ejecucion '!L35</f>
        <v>0</v>
      </c>
      <c r="O36" s="15">
        <f>+'P3 Ejecucion '!M35</f>
        <v>0</v>
      </c>
      <c r="P36" s="15">
        <f>+'P3 Ejecucion '!N35</f>
        <v>0</v>
      </c>
      <c r="Q36" s="15">
        <f>+'P3 Ejecucion '!O35</f>
        <v>0</v>
      </c>
      <c r="R36" s="21">
        <f t="shared" si="10"/>
        <v>0</v>
      </c>
    </row>
    <row r="37" spans="3:18" x14ac:dyDescent="0.25">
      <c r="C37" s="4" t="s">
        <v>26</v>
      </c>
      <c r="D37" s="25">
        <v>100884700</v>
      </c>
      <c r="E37" s="25"/>
      <c r="F37" s="15">
        <f>+'P3 Ejecucion '!D36</f>
        <v>1902373.2499999995</v>
      </c>
      <c r="G37" s="15">
        <f>+'P3 Ejecucion '!E36</f>
        <v>7827900.8599999994</v>
      </c>
      <c r="H37" s="15">
        <f>+'P3 Ejecucion '!F36</f>
        <v>4745694.04</v>
      </c>
      <c r="I37" s="15">
        <f>+'P3 Ejecucion '!G36</f>
        <v>12941412.930000002</v>
      </c>
      <c r="J37" s="15">
        <f>+'P3 Ejecucion '!H36</f>
        <v>11083422.600000001</v>
      </c>
      <c r="K37" s="15">
        <f>+'P3 Ejecucion '!I36</f>
        <v>0</v>
      </c>
      <c r="L37" s="15">
        <f>+'P3 Ejecucion '!J36</f>
        <v>0</v>
      </c>
      <c r="M37" s="15">
        <f>+'P3 Ejecucion '!K36</f>
        <v>0</v>
      </c>
      <c r="N37" s="15">
        <f>+'P3 Ejecucion '!L36</f>
        <v>0</v>
      </c>
      <c r="O37" s="15">
        <f>+'P3 Ejecucion '!M36</f>
        <v>0</v>
      </c>
      <c r="P37" s="15">
        <f>+'P3 Ejecucion '!N36</f>
        <v>0</v>
      </c>
      <c r="Q37" s="15">
        <f>+'P3 Ejecucion '!O36</f>
        <v>0</v>
      </c>
      <c r="R37" s="21">
        <f>SUM(F37:Q37)</f>
        <v>38500803.68</v>
      </c>
    </row>
    <row r="38" spans="3:18" hidden="1" x14ac:dyDescent="0.25">
      <c r="C38" s="2" t="s">
        <v>27</v>
      </c>
      <c r="D38" s="24">
        <f>SUM(D39:D45)</f>
        <v>0</v>
      </c>
      <c r="E38" s="20">
        <f>SUM(E39:E46)</f>
        <v>0</v>
      </c>
      <c r="F38" s="20">
        <f t="shared" ref="F38:K38" si="11">SUM(F39:F47)</f>
        <v>0</v>
      </c>
      <c r="G38" s="20">
        <f t="shared" si="11"/>
        <v>0</v>
      </c>
      <c r="H38" s="20">
        <f>SUM(H39:H47)</f>
        <v>0</v>
      </c>
      <c r="I38" s="20">
        <f t="shared" si="11"/>
        <v>0</v>
      </c>
      <c r="J38" s="20">
        <f t="shared" si="11"/>
        <v>0</v>
      </c>
      <c r="K38" s="20">
        <f t="shared" si="11"/>
        <v>0</v>
      </c>
      <c r="L38" s="20">
        <f t="shared" ref="L38" si="12">SUM(L39:L46)</f>
        <v>0</v>
      </c>
      <c r="M38" s="20">
        <f>SUM(M39:M46)</f>
        <v>0</v>
      </c>
      <c r="N38" s="20">
        <f>SUM(N39:N46)</f>
        <v>0</v>
      </c>
      <c r="O38" s="20">
        <f>SUM(O39:O46)</f>
        <v>0</v>
      </c>
      <c r="P38" s="20">
        <f>SUM(P39:P46)</f>
        <v>0</v>
      </c>
      <c r="Q38" s="20">
        <f>SUM(Q39:Q46)</f>
        <v>0</v>
      </c>
      <c r="R38" s="21">
        <f t="shared" ref="R38:R53" si="13">SUM(F38:Q38)</f>
        <v>0</v>
      </c>
    </row>
    <row r="39" spans="3:18" hidden="1" x14ac:dyDescent="0.25">
      <c r="C39" s="4" t="s">
        <v>28</v>
      </c>
      <c r="D39" s="25">
        <v>0</v>
      </c>
      <c r="E39" s="25">
        <v>0</v>
      </c>
      <c r="F39" s="15">
        <f>+'P3 Ejecucion '!D38</f>
        <v>0</v>
      </c>
      <c r="G39" s="15">
        <f>+'P3 Ejecucion '!E38</f>
        <v>0</v>
      </c>
      <c r="H39" s="15">
        <f>+'P3 Ejecucion '!F38</f>
        <v>0</v>
      </c>
      <c r="I39" s="15">
        <f>+'P3 Ejecucion '!G38</f>
        <v>0</v>
      </c>
      <c r="J39" s="15">
        <f>+'P3 Ejecucion '!H38</f>
        <v>0</v>
      </c>
      <c r="K39" s="15">
        <f>+'P3 Ejecucion '!I38</f>
        <v>0</v>
      </c>
      <c r="L39" s="15">
        <f>+'P3 Ejecucion '!J38</f>
        <v>0</v>
      </c>
      <c r="M39" s="15">
        <f>+'P3 Ejecucion '!K38</f>
        <v>0</v>
      </c>
      <c r="N39" s="15">
        <f>+'P3 Ejecucion '!L38</f>
        <v>0</v>
      </c>
      <c r="O39" s="15">
        <f>+'P3 Ejecucion '!M38</f>
        <v>0</v>
      </c>
      <c r="P39" s="15">
        <f>+'P3 Ejecucion '!N38</f>
        <v>0</v>
      </c>
      <c r="Q39" s="15">
        <f>+'P3 Ejecucion '!O38</f>
        <v>0</v>
      </c>
      <c r="R39" s="21">
        <f t="shared" si="13"/>
        <v>0</v>
      </c>
    </row>
    <row r="40" spans="3:18" hidden="1" x14ac:dyDescent="0.25">
      <c r="C40" s="4" t="s">
        <v>29</v>
      </c>
      <c r="D40" s="25">
        <v>0</v>
      </c>
      <c r="E40" s="25">
        <v>0</v>
      </c>
      <c r="F40" s="15">
        <f>+'P3 Ejecucion '!D39</f>
        <v>0</v>
      </c>
      <c r="G40" s="15">
        <f>+'P3 Ejecucion '!E39</f>
        <v>0</v>
      </c>
      <c r="H40" s="15">
        <f>+'P3 Ejecucion '!F39</f>
        <v>0</v>
      </c>
      <c r="I40" s="15">
        <f>+'P3 Ejecucion '!G39</f>
        <v>0</v>
      </c>
      <c r="J40" s="15">
        <f>+'P3 Ejecucion '!H39</f>
        <v>0</v>
      </c>
      <c r="K40" s="15">
        <f>+'P3 Ejecucion '!I39</f>
        <v>0</v>
      </c>
      <c r="L40" s="15">
        <f>+'P3 Ejecucion '!J39</f>
        <v>0</v>
      </c>
      <c r="M40" s="15">
        <f>+'P3 Ejecucion '!K39</f>
        <v>0</v>
      </c>
      <c r="N40" s="15">
        <f>+'P3 Ejecucion '!L39</f>
        <v>0</v>
      </c>
      <c r="O40" s="15">
        <f>+'P3 Ejecucion '!M39</f>
        <v>0</v>
      </c>
      <c r="P40" s="15">
        <f>+'P3 Ejecucion '!N39</f>
        <v>0</v>
      </c>
      <c r="Q40" s="15">
        <f>+'P3 Ejecucion '!O39</f>
        <v>0</v>
      </c>
      <c r="R40" s="21">
        <f t="shared" si="13"/>
        <v>0</v>
      </c>
    </row>
    <row r="41" spans="3:18" hidden="1" x14ac:dyDescent="0.25">
      <c r="C41" s="4" t="s">
        <v>30</v>
      </c>
      <c r="D41" s="25">
        <v>0</v>
      </c>
      <c r="E41" s="25">
        <v>0</v>
      </c>
      <c r="F41" s="15">
        <f>+'P3 Ejecucion '!D40</f>
        <v>0</v>
      </c>
      <c r="G41" s="15">
        <f>+'P3 Ejecucion '!E40</f>
        <v>0</v>
      </c>
      <c r="H41" s="15">
        <f>+'P3 Ejecucion '!F40</f>
        <v>0</v>
      </c>
      <c r="I41" s="15">
        <f>+'P3 Ejecucion '!G40</f>
        <v>0</v>
      </c>
      <c r="J41" s="15">
        <f>+'P3 Ejecucion '!H40</f>
        <v>0</v>
      </c>
      <c r="K41" s="15">
        <f>+'P3 Ejecucion '!I40</f>
        <v>0</v>
      </c>
      <c r="L41" s="15">
        <f>+'P3 Ejecucion '!J40</f>
        <v>0</v>
      </c>
      <c r="M41" s="15">
        <f>+'P3 Ejecucion '!K40</f>
        <v>0</v>
      </c>
      <c r="N41" s="15">
        <f>+'P3 Ejecucion '!L40</f>
        <v>0</v>
      </c>
      <c r="O41" s="15">
        <f>+'P3 Ejecucion '!M40</f>
        <v>0</v>
      </c>
      <c r="P41" s="15">
        <f>+'P3 Ejecucion '!N40</f>
        <v>0</v>
      </c>
      <c r="Q41" s="15">
        <f>+'P3 Ejecucion '!O40</f>
        <v>0</v>
      </c>
      <c r="R41" s="21">
        <f t="shared" si="13"/>
        <v>0</v>
      </c>
    </row>
    <row r="42" spans="3:18" hidden="1" x14ac:dyDescent="0.25">
      <c r="C42" s="4" t="s">
        <v>31</v>
      </c>
      <c r="D42" s="25">
        <v>0</v>
      </c>
      <c r="E42" s="25">
        <v>0</v>
      </c>
      <c r="F42" s="15">
        <f>+'P3 Ejecucion '!D41</f>
        <v>0</v>
      </c>
      <c r="G42" s="15">
        <f>+'P3 Ejecucion '!E41</f>
        <v>0</v>
      </c>
      <c r="H42" s="15">
        <f>+'P3 Ejecucion '!F41</f>
        <v>0</v>
      </c>
      <c r="I42" s="15">
        <f>+'P3 Ejecucion '!G41</f>
        <v>0</v>
      </c>
      <c r="J42" s="15">
        <f>+'P3 Ejecucion '!H41</f>
        <v>0</v>
      </c>
      <c r="K42" s="15">
        <f>+'P3 Ejecucion '!I41</f>
        <v>0</v>
      </c>
      <c r="L42" s="15">
        <f>+'P3 Ejecucion '!J41</f>
        <v>0</v>
      </c>
      <c r="M42" s="15">
        <f>+'P3 Ejecucion '!K41</f>
        <v>0</v>
      </c>
      <c r="N42" s="15">
        <f>+'P3 Ejecucion '!L41</f>
        <v>0</v>
      </c>
      <c r="O42" s="15">
        <f>+'P3 Ejecucion '!M41</f>
        <v>0</v>
      </c>
      <c r="P42" s="15">
        <f>+'P3 Ejecucion '!N41</f>
        <v>0</v>
      </c>
      <c r="Q42" s="15">
        <f>+'P3 Ejecucion '!O41</f>
        <v>0</v>
      </c>
      <c r="R42" s="21">
        <f t="shared" si="13"/>
        <v>0</v>
      </c>
    </row>
    <row r="43" spans="3:18" hidden="1" x14ac:dyDescent="0.25">
      <c r="C43" s="4" t="s">
        <v>32</v>
      </c>
      <c r="D43" s="25">
        <v>0</v>
      </c>
      <c r="E43" s="25">
        <v>0</v>
      </c>
      <c r="F43" s="15">
        <f>+'P3 Ejecucion '!D42</f>
        <v>0</v>
      </c>
      <c r="G43" s="15">
        <f>+'P3 Ejecucion '!E42</f>
        <v>0</v>
      </c>
      <c r="H43" s="15">
        <f>+'P3 Ejecucion '!F42</f>
        <v>0</v>
      </c>
      <c r="I43" s="15">
        <f>+'P3 Ejecucion '!G42</f>
        <v>0</v>
      </c>
      <c r="J43" s="15">
        <f>+'P3 Ejecucion '!H42</f>
        <v>0</v>
      </c>
      <c r="K43" s="15">
        <f>+'P3 Ejecucion '!I42</f>
        <v>0</v>
      </c>
      <c r="L43" s="15">
        <f>+'P3 Ejecucion '!J42</f>
        <v>0</v>
      </c>
      <c r="M43" s="15">
        <f>+'P3 Ejecucion '!K42</f>
        <v>0</v>
      </c>
      <c r="N43" s="15">
        <f>+'P3 Ejecucion '!L42</f>
        <v>0</v>
      </c>
      <c r="O43" s="15">
        <f>+'P3 Ejecucion '!M42</f>
        <v>0</v>
      </c>
      <c r="P43" s="15">
        <f>+'P3 Ejecucion '!N42</f>
        <v>0</v>
      </c>
      <c r="Q43" s="15">
        <f>+'P3 Ejecucion '!O42</f>
        <v>0</v>
      </c>
      <c r="R43" s="21">
        <f t="shared" si="13"/>
        <v>0</v>
      </c>
    </row>
    <row r="44" spans="3:18" hidden="1" x14ac:dyDescent="0.25">
      <c r="C44" s="4" t="s">
        <v>33</v>
      </c>
      <c r="D44" s="25">
        <v>0</v>
      </c>
      <c r="E44" s="25">
        <v>0</v>
      </c>
      <c r="F44" s="15">
        <f>+'P3 Ejecucion '!D43</f>
        <v>0</v>
      </c>
      <c r="G44" s="15">
        <f>+'P3 Ejecucion '!E43</f>
        <v>0</v>
      </c>
      <c r="H44" s="15">
        <f>+'P3 Ejecucion '!F43</f>
        <v>0</v>
      </c>
      <c r="I44" s="15">
        <f>+'P3 Ejecucion '!G43</f>
        <v>0</v>
      </c>
      <c r="J44" s="15">
        <f>+'P3 Ejecucion '!H43</f>
        <v>0</v>
      </c>
      <c r="K44" s="15">
        <f>+'P3 Ejecucion '!I43</f>
        <v>0</v>
      </c>
      <c r="L44" s="15">
        <f>+'P3 Ejecucion '!J43</f>
        <v>0</v>
      </c>
      <c r="M44" s="15">
        <f>+'P3 Ejecucion '!K43</f>
        <v>0</v>
      </c>
      <c r="N44" s="15">
        <f>+'P3 Ejecucion '!L43</f>
        <v>0</v>
      </c>
      <c r="O44" s="15">
        <f>+'P3 Ejecucion '!M43</f>
        <v>0</v>
      </c>
      <c r="P44" s="15">
        <f>+'P3 Ejecucion '!N43</f>
        <v>0</v>
      </c>
      <c r="Q44" s="15">
        <f>+'P3 Ejecucion '!O43</f>
        <v>0</v>
      </c>
      <c r="R44" s="21">
        <f t="shared" si="13"/>
        <v>0</v>
      </c>
    </row>
    <row r="45" spans="3:18" hidden="1" x14ac:dyDescent="0.25">
      <c r="C45" s="4" t="s">
        <v>34</v>
      </c>
      <c r="D45" s="25">
        <v>0</v>
      </c>
      <c r="E45" s="25">
        <v>0</v>
      </c>
      <c r="F45" s="15">
        <f>+'P3 Ejecucion '!D44</f>
        <v>0</v>
      </c>
      <c r="G45" s="15">
        <f>+'P3 Ejecucion '!E44</f>
        <v>0</v>
      </c>
      <c r="H45" s="15">
        <f>+'P3 Ejecucion '!F44</f>
        <v>0</v>
      </c>
      <c r="I45" s="15">
        <f>+'P3 Ejecucion '!G44</f>
        <v>0</v>
      </c>
      <c r="J45" s="15">
        <f>+'P3 Ejecucion '!H44</f>
        <v>0</v>
      </c>
      <c r="K45" s="15">
        <f>+'P3 Ejecucion '!I44</f>
        <v>0</v>
      </c>
      <c r="L45" s="15">
        <f>+'P3 Ejecucion '!J44</f>
        <v>0</v>
      </c>
      <c r="M45" s="15">
        <f>+'P3 Ejecucion '!K44</f>
        <v>0</v>
      </c>
      <c r="N45" s="15">
        <f>+'P3 Ejecucion '!L44</f>
        <v>0</v>
      </c>
      <c r="O45" s="15">
        <f>+'P3 Ejecucion '!M44</f>
        <v>0</v>
      </c>
      <c r="P45" s="15">
        <f>+'P3 Ejecucion '!N44</f>
        <v>0</v>
      </c>
      <c r="Q45" s="15">
        <f>+'P3 Ejecucion '!O44</f>
        <v>0</v>
      </c>
      <c r="R45" s="21">
        <f t="shared" si="13"/>
        <v>0</v>
      </c>
    </row>
    <row r="46" spans="3:18" hidden="1" x14ac:dyDescent="0.25">
      <c r="C46" s="4" t="s">
        <v>35</v>
      </c>
      <c r="D46" s="25">
        <v>0</v>
      </c>
      <c r="E46" s="25">
        <v>0</v>
      </c>
      <c r="F46" s="15">
        <f>+'P3 Ejecucion '!D45</f>
        <v>0</v>
      </c>
      <c r="G46" s="15">
        <f>+'P3 Ejecucion '!E45</f>
        <v>0</v>
      </c>
      <c r="H46" s="15">
        <f>+'P3 Ejecucion '!F45</f>
        <v>0</v>
      </c>
      <c r="I46" s="15">
        <f>+'P3 Ejecucion '!G45</f>
        <v>0</v>
      </c>
      <c r="J46" s="15">
        <f>+'P3 Ejecucion '!H45</f>
        <v>0</v>
      </c>
      <c r="K46" s="15">
        <f>+'P3 Ejecucion '!I45</f>
        <v>0</v>
      </c>
      <c r="L46" s="15">
        <f>+'P3 Ejecucion '!J45</f>
        <v>0</v>
      </c>
      <c r="M46" s="15">
        <f>+'P3 Ejecucion '!K45</f>
        <v>0</v>
      </c>
      <c r="N46" s="15">
        <f>+'P3 Ejecucion '!L45</f>
        <v>0</v>
      </c>
      <c r="O46" s="15">
        <f>+'P3 Ejecucion '!M45</f>
        <v>0</v>
      </c>
      <c r="P46" s="15">
        <f>+'P3 Ejecucion '!N45</f>
        <v>0</v>
      </c>
      <c r="Q46" s="15">
        <f>+'P3 Ejecucion '!O45</f>
        <v>0</v>
      </c>
      <c r="R46" s="21">
        <f t="shared" si="13"/>
        <v>0</v>
      </c>
    </row>
    <row r="47" spans="3:18" hidden="1" x14ac:dyDescent="0.25">
      <c r="C47" s="2" t="s">
        <v>36</v>
      </c>
      <c r="D47" s="20">
        <f>SUM(D48:D53)</f>
        <v>0</v>
      </c>
      <c r="E47" s="20">
        <f t="shared" ref="E47" si="14">SUM(E48:E53)</f>
        <v>0</v>
      </c>
      <c r="F47" s="20">
        <f>SUM(F48:F53)</f>
        <v>0</v>
      </c>
      <c r="G47" s="20">
        <f t="shared" ref="G47:K47" si="15">SUM(G48:G53)</f>
        <v>0</v>
      </c>
      <c r="H47" s="20">
        <f t="shared" si="15"/>
        <v>0</v>
      </c>
      <c r="I47" s="20">
        <f t="shared" si="15"/>
        <v>0</v>
      </c>
      <c r="J47" s="20">
        <f t="shared" si="15"/>
        <v>0</v>
      </c>
      <c r="K47" s="20">
        <f t="shared" si="15"/>
        <v>0</v>
      </c>
      <c r="L47" s="20">
        <f t="shared" ref="L47:Q47" si="16">SUM(L48:L53)</f>
        <v>0</v>
      </c>
      <c r="M47" s="20">
        <f t="shared" si="16"/>
        <v>0</v>
      </c>
      <c r="N47" s="20">
        <f t="shared" si="16"/>
        <v>0</v>
      </c>
      <c r="O47" s="20">
        <f t="shared" si="16"/>
        <v>0</v>
      </c>
      <c r="P47" s="20">
        <f t="shared" si="16"/>
        <v>0</v>
      </c>
      <c r="Q47" s="20">
        <f t="shared" si="16"/>
        <v>0</v>
      </c>
      <c r="R47" s="21">
        <f t="shared" si="13"/>
        <v>0</v>
      </c>
    </row>
    <row r="48" spans="3:18" hidden="1" x14ac:dyDescent="0.25">
      <c r="C48" s="4" t="s">
        <v>37</v>
      </c>
      <c r="D48" s="25">
        <v>0</v>
      </c>
      <c r="E48" s="25">
        <v>0</v>
      </c>
      <c r="F48" s="15">
        <f>+'P3 Ejecucion '!D47</f>
        <v>0</v>
      </c>
      <c r="G48" s="15">
        <f>+'P3 Ejecucion '!E47</f>
        <v>0</v>
      </c>
      <c r="H48" s="15">
        <f>+'P3 Ejecucion '!F47</f>
        <v>0</v>
      </c>
      <c r="I48" s="15">
        <f>+'P3 Ejecucion '!G47</f>
        <v>0</v>
      </c>
      <c r="J48" s="15">
        <f>+'P3 Ejecucion '!H47</f>
        <v>0</v>
      </c>
      <c r="K48" s="15">
        <f>+'P3 Ejecucion '!I47</f>
        <v>0</v>
      </c>
      <c r="L48" s="15">
        <f>+'P3 Ejecucion '!J47</f>
        <v>0</v>
      </c>
      <c r="M48" s="15">
        <f>+'P3 Ejecucion '!K47</f>
        <v>0</v>
      </c>
      <c r="N48" s="15">
        <f>+'P3 Ejecucion '!L47</f>
        <v>0</v>
      </c>
      <c r="O48" s="15">
        <f>+'P3 Ejecucion '!M47</f>
        <v>0</v>
      </c>
      <c r="P48" s="15">
        <f>+'P3 Ejecucion '!N47</f>
        <v>0</v>
      </c>
      <c r="Q48" s="21">
        <v>0</v>
      </c>
      <c r="R48" s="21">
        <f t="shared" si="13"/>
        <v>0</v>
      </c>
    </row>
    <row r="49" spans="3:18" hidden="1" x14ac:dyDescent="0.25">
      <c r="C49" s="4" t="s">
        <v>38</v>
      </c>
      <c r="D49" s="25">
        <v>0</v>
      </c>
      <c r="E49" s="25">
        <v>0</v>
      </c>
      <c r="F49" s="15">
        <f>+'P3 Ejecucion '!D48</f>
        <v>0</v>
      </c>
      <c r="G49" s="15">
        <f>+'P3 Ejecucion '!E48</f>
        <v>0</v>
      </c>
      <c r="H49" s="15">
        <f>+'P3 Ejecucion '!F48</f>
        <v>0</v>
      </c>
      <c r="I49" s="15">
        <f>+'P3 Ejecucion '!G48</f>
        <v>0</v>
      </c>
      <c r="J49" s="15">
        <f>+'P3 Ejecucion '!H48</f>
        <v>0</v>
      </c>
      <c r="K49" s="15">
        <f>+'P3 Ejecucion '!I48</f>
        <v>0</v>
      </c>
      <c r="L49" s="15">
        <f>+'P3 Ejecucion '!J48</f>
        <v>0</v>
      </c>
      <c r="M49" s="15">
        <f>+'P3 Ejecucion '!K48</f>
        <v>0</v>
      </c>
      <c r="N49" s="15">
        <f>+'P3 Ejecucion '!L48</f>
        <v>0</v>
      </c>
      <c r="O49" s="15">
        <f>+'P3 Ejecucion '!M48</f>
        <v>0</v>
      </c>
      <c r="P49" s="15">
        <f>+'P3 Ejecucion '!N48</f>
        <v>0</v>
      </c>
      <c r="Q49" s="21">
        <v>0</v>
      </c>
      <c r="R49" s="21">
        <f t="shared" si="13"/>
        <v>0</v>
      </c>
    </row>
    <row r="50" spans="3:18" hidden="1" x14ac:dyDescent="0.25">
      <c r="C50" s="4" t="s">
        <v>39</v>
      </c>
      <c r="D50" s="25">
        <v>0</v>
      </c>
      <c r="E50" s="25">
        <v>0</v>
      </c>
      <c r="F50" s="15">
        <f>+'P3 Ejecucion '!D49</f>
        <v>0</v>
      </c>
      <c r="G50" s="15">
        <f>+'P3 Ejecucion '!E49</f>
        <v>0</v>
      </c>
      <c r="H50" s="15">
        <f>+'P3 Ejecucion '!F49</f>
        <v>0</v>
      </c>
      <c r="I50" s="15">
        <f>+'P3 Ejecucion '!G49</f>
        <v>0</v>
      </c>
      <c r="J50" s="15">
        <f>+'P3 Ejecucion '!H49</f>
        <v>0</v>
      </c>
      <c r="K50" s="15">
        <f>+'P3 Ejecucion '!I49</f>
        <v>0</v>
      </c>
      <c r="L50" s="15">
        <f>+'P3 Ejecucion '!J49</f>
        <v>0</v>
      </c>
      <c r="M50" s="15">
        <f>+'P3 Ejecucion '!K49</f>
        <v>0</v>
      </c>
      <c r="N50" s="15">
        <f>+'P3 Ejecucion '!L49</f>
        <v>0</v>
      </c>
      <c r="O50" s="15">
        <f>+'P3 Ejecucion '!M49</f>
        <v>0</v>
      </c>
      <c r="P50" s="15">
        <f>+'P3 Ejecucion '!N49</f>
        <v>0</v>
      </c>
      <c r="Q50" s="21">
        <v>0</v>
      </c>
      <c r="R50" s="21">
        <f t="shared" si="13"/>
        <v>0</v>
      </c>
    </row>
    <row r="51" spans="3:18" hidden="1" x14ac:dyDescent="0.25">
      <c r="C51" s="4" t="s">
        <v>40</v>
      </c>
      <c r="D51" s="25">
        <v>0</v>
      </c>
      <c r="E51" s="25">
        <v>0</v>
      </c>
      <c r="F51" s="15">
        <f>+'P3 Ejecucion '!D50</f>
        <v>0</v>
      </c>
      <c r="G51" s="15">
        <f>+'P3 Ejecucion '!E50</f>
        <v>0</v>
      </c>
      <c r="H51" s="15">
        <f>+'P3 Ejecucion '!F50</f>
        <v>0</v>
      </c>
      <c r="I51" s="15">
        <f>+'P3 Ejecucion '!G50</f>
        <v>0</v>
      </c>
      <c r="J51" s="15">
        <f>+'P3 Ejecucion '!H50</f>
        <v>0</v>
      </c>
      <c r="K51" s="15">
        <f>+'P3 Ejecucion '!I50</f>
        <v>0</v>
      </c>
      <c r="L51" s="15">
        <f>+'P3 Ejecucion '!J50</f>
        <v>0</v>
      </c>
      <c r="M51" s="15">
        <f>+'P3 Ejecucion '!K50</f>
        <v>0</v>
      </c>
      <c r="N51" s="15">
        <f>+'P3 Ejecucion '!L50</f>
        <v>0</v>
      </c>
      <c r="O51" s="15">
        <f>+'P3 Ejecucion '!M50</f>
        <v>0</v>
      </c>
      <c r="P51" s="15">
        <f>+'P3 Ejecucion '!N50</f>
        <v>0</v>
      </c>
      <c r="Q51" s="21">
        <v>0</v>
      </c>
      <c r="R51" s="21">
        <f t="shared" si="13"/>
        <v>0</v>
      </c>
    </row>
    <row r="52" spans="3:18" hidden="1" x14ac:dyDescent="0.25">
      <c r="C52" s="4" t="s">
        <v>41</v>
      </c>
      <c r="D52" s="25">
        <v>0</v>
      </c>
      <c r="E52" s="25">
        <v>0</v>
      </c>
      <c r="F52" s="15">
        <f>+'P3 Ejecucion '!D51</f>
        <v>0</v>
      </c>
      <c r="G52" s="15">
        <f>+'P3 Ejecucion '!E51</f>
        <v>0</v>
      </c>
      <c r="H52" s="15">
        <f>+'P3 Ejecucion '!F51</f>
        <v>0</v>
      </c>
      <c r="I52" s="15">
        <f>+'P3 Ejecucion '!G51</f>
        <v>0</v>
      </c>
      <c r="J52" s="15">
        <f>+'P3 Ejecucion '!H51</f>
        <v>0</v>
      </c>
      <c r="K52" s="15">
        <f>+'P3 Ejecucion '!I51</f>
        <v>0</v>
      </c>
      <c r="L52" s="15">
        <f>+'P3 Ejecucion '!J51</f>
        <v>0</v>
      </c>
      <c r="M52" s="15">
        <f>+'P3 Ejecucion '!K51</f>
        <v>0</v>
      </c>
      <c r="N52" s="15">
        <f>+'P3 Ejecucion '!L51</f>
        <v>0</v>
      </c>
      <c r="O52" s="15">
        <f>+'P3 Ejecucion '!M51</f>
        <v>0</v>
      </c>
      <c r="P52" s="15">
        <f>+'P3 Ejecucion '!N51</f>
        <v>0</v>
      </c>
      <c r="Q52" s="21">
        <v>0</v>
      </c>
      <c r="R52" s="21">
        <f t="shared" si="13"/>
        <v>0</v>
      </c>
    </row>
    <row r="53" spans="3:18" hidden="1" x14ac:dyDescent="0.25">
      <c r="C53" s="4" t="s">
        <v>42</v>
      </c>
      <c r="D53" s="25">
        <v>0</v>
      </c>
      <c r="E53" s="25">
        <v>0</v>
      </c>
      <c r="F53" s="15">
        <f>+'P3 Ejecucion '!D52</f>
        <v>0</v>
      </c>
      <c r="G53" s="15">
        <f>+'P3 Ejecucion '!E52</f>
        <v>0</v>
      </c>
      <c r="H53" s="15">
        <f>+'P3 Ejecucion '!F52</f>
        <v>0</v>
      </c>
      <c r="I53" s="15">
        <f>+'P3 Ejecucion '!G52</f>
        <v>0</v>
      </c>
      <c r="J53" s="15">
        <f>+'P3 Ejecucion '!H52</f>
        <v>0</v>
      </c>
      <c r="K53" s="15">
        <f>+'P3 Ejecucion '!I52</f>
        <v>0</v>
      </c>
      <c r="L53" s="15">
        <f>+'P3 Ejecucion '!J52</f>
        <v>0</v>
      </c>
      <c r="M53" s="15">
        <f>+'P3 Ejecucion '!K52</f>
        <v>0</v>
      </c>
      <c r="N53" s="15">
        <f>+'P3 Ejecucion '!L52</f>
        <v>0</v>
      </c>
      <c r="O53" s="15">
        <f>+'P3 Ejecucion '!M52</f>
        <v>0</v>
      </c>
      <c r="P53" s="15">
        <f>+'P3 Ejecucion '!N52</f>
        <v>0</v>
      </c>
      <c r="Q53" s="21">
        <v>0</v>
      </c>
      <c r="R53" s="21">
        <f t="shared" si="13"/>
        <v>0</v>
      </c>
    </row>
    <row r="54" spans="3:18" x14ac:dyDescent="0.25">
      <c r="C54" s="2" t="s">
        <v>43</v>
      </c>
      <c r="D54" s="24">
        <f>SUM(D55:D63)</f>
        <v>83192562</v>
      </c>
      <c r="E54" s="24">
        <f t="shared" ref="E54:Q54" si="17">SUM(E55:E63)</f>
        <v>0</v>
      </c>
      <c r="F54" s="24">
        <f t="shared" si="17"/>
        <v>11448800</v>
      </c>
      <c r="G54" s="24">
        <f t="shared" si="17"/>
        <v>8168060.4199999999</v>
      </c>
      <c r="H54" s="24">
        <f t="shared" si="17"/>
        <v>4011157.77</v>
      </c>
      <c r="I54" s="24">
        <f t="shared" si="17"/>
        <v>15110420.66</v>
      </c>
      <c r="J54" s="24">
        <f t="shared" si="17"/>
        <v>2190814.0100000002</v>
      </c>
      <c r="K54" s="24">
        <f t="shared" si="17"/>
        <v>0</v>
      </c>
      <c r="L54" s="24">
        <f t="shared" si="17"/>
        <v>0</v>
      </c>
      <c r="M54" s="24">
        <f t="shared" si="17"/>
        <v>0</v>
      </c>
      <c r="N54" s="24">
        <f t="shared" si="17"/>
        <v>0</v>
      </c>
      <c r="O54" s="24">
        <f t="shared" si="17"/>
        <v>0</v>
      </c>
      <c r="P54" s="24">
        <f t="shared" si="17"/>
        <v>0</v>
      </c>
      <c r="Q54" s="24">
        <f t="shared" si="17"/>
        <v>0</v>
      </c>
      <c r="R54" s="23">
        <f>SUM(F54:Q54)</f>
        <v>40929252.859999999</v>
      </c>
    </row>
    <row r="55" spans="3:18" x14ac:dyDescent="0.25">
      <c r="C55" s="4" t="s">
        <v>44</v>
      </c>
      <c r="D55" s="25">
        <v>6219000</v>
      </c>
      <c r="E55" s="25"/>
      <c r="F55" s="15">
        <f>+'P3 Ejecucion '!D54</f>
        <v>112100</v>
      </c>
      <c r="G55" s="15">
        <f>+'P3 Ejecucion '!E54</f>
        <v>1023682.45</v>
      </c>
      <c r="H55" s="15">
        <f>+'P3 Ejecucion '!F54</f>
        <v>283702.14</v>
      </c>
      <c r="I55" s="15">
        <f>+'P3 Ejecucion '!G54</f>
        <v>436836</v>
      </c>
      <c r="J55" s="15">
        <f>+'P3 Ejecucion '!H54</f>
        <v>247102.67</v>
      </c>
      <c r="K55" s="15">
        <f>+'P3 Ejecucion '!I54</f>
        <v>0</v>
      </c>
      <c r="L55" s="15">
        <f>+'P3 Ejecucion '!J54</f>
        <v>0</v>
      </c>
      <c r="M55" s="15">
        <f>+'P3 Ejecucion '!K54</f>
        <v>0</v>
      </c>
      <c r="N55" s="15">
        <f>+'P3 Ejecucion '!L54</f>
        <v>0</v>
      </c>
      <c r="O55" s="15">
        <f>+'P3 Ejecucion '!M54</f>
        <v>0</v>
      </c>
      <c r="P55" s="15">
        <f>+'P3 Ejecucion '!N54</f>
        <v>0</v>
      </c>
      <c r="Q55" s="15">
        <f>+'P3 Ejecucion '!O54</f>
        <v>0</v>
      </c>
      <c r="R55" s="21">
        <f t="shared" ref="R55:R61" si="18">SUM(F55:Q55)</f>
        <v>2103423.2599999998</v>
      </c>
    </row>
    <row r="56" spans="3:18" x14ac:dyDescent="0.25">
      <c r="C56" s="4" t="s">
        <v>45</v>
      </c>
      <c r="D56" s="25">
        <v>865062</v>
      </c>
      <c r="E56" s="25"/>
      <c r="F56" s="15">
        <f>+'P3 Ejecucion '!D55</f>
        <v>0</v>
      </c>
      <c r="G56" s="15">
        <f>+'P3 Ejecucion '!E55</f>
        <v>0</v>
      </c>
      <c r="H56" s="15">
        <f>+'P3 Ejecucion '!F55</f>
        <v>0</v>
      </c>
      <c r="I56" s="15">
        <f>+'P3 Ejecucion '!G55</f>
        <v>223020</v>
      </c>
      <c r="J56" s="15">
        <f>+'P3 Ejecucion '!H55</f>
        <v>0</v>
      </c>
      <c r="K56" s="15">
        <f>+'P3 Ejecucion '!I55</f>
        <v>0</v>
      </c>
      <c r="L56" s="15">
        <f>+'P3 Ejecucion '!J55</f>
        <v>0</v>
      </c>
      <c r="M56" s="15">
        <f>+'P3 Ejecucion '!K55</f>
        <v>0</v>
      </c>
      <c r="N56" s="15">
        <f>+'P3 Ejecucion '!L55</f>
        <v>0</v>
      </c>
      <c r="O56" s="15">
        <f>+'P3 Ejecucion '!M55</f>
        <v>0</v>
      </c>
      <c r="P56" s="15">
        <f>+'P3 Ejecucion '!N55</f>
        <v>0</v>
      </c>
      <c r="Q56" s="15">
        <f>+'P3 Ejecucion '!O55</f>
        <v>0</v>
      </c>
      <c r="R56" s="21">
        <f t="shared" si="18"/>
        <v>223020</v>
      </c>
    </row>
    <row r="57" spans="3:18" x14ac:dyDescent="0.25">
      <c r="C57" s="4" t="s">
        <v>46</v>
      </c>
      <c r="D57" s="25">
        <v>43350000</v>
      </c>
      <c r="E57" s="25"/>
      <c r="F57" s="15">
        <f>+'P3 Ejecucion '!D56</f>
        <v>10916620</v>
      </c>
      <c r="G57" s="15">
        <f>+'P3 Ejecucion '!E56</f>
        <v>7144377.9699999997</v>
      </c>
      <c r="H57" s="15">
        <f>+'P3 Ejecucion '!F56</f>
        <v>3694018.65</v>
      </c>
      <c r="I57" s="15">
        <f>+'P3 Ejecucion '!G56</f>
        <v>138060</v>
      </c>
      <c r="J57" s="15">
        <f>+'P3 Ejecucion '!H56</f>
        <v>1943711.34</v>
      </c>
      <c r="K57" s="15">
        <f>+'P3 Ejecucion '!I56</f>
        <v>0</v>
      </c>
      <c r="L57" s="15">
        <f>+'P3 Ejecucion '!J56</f>
        <v>0</v>
      </c>
      <c r="M57" s="15">
        <f>+'P3 Ejecucion '!K56</f>
        <v>0</v>
      </c>
      <c r="N57" s="15">
        <f>+'P3 Ejecucion '!L56</f>
        <v>0</v>
      </c>
      <c r="O57" s="15">
        <f>+'P3 Ejecucion '!M56</f>
        <v>0</v>
      </c>
      <c r="P57" s="15">
        <f>+'P3 Ejecucion '!N56</f>
        <v>0</v>
      </c>
      <c r="Q57" s="15">
        <f>+'P3 Ejecucion '!O56</f>
        <v>0</v>
      </c>
      <c r="R57" s="21">
        <f t="shared" si="18"/>
        <v>23836787.959999997</v>
      </c>
    </row>
    <row r="58" spans="3:18" x14ac:dyDescent="0.25">
      <c r="C58" s="4" t="s">
        <v>47</v>
      </c>
      <c r="D58" s="25">
        <v>1620000</v>
      </c>
      <c r="E58" s="25"/>
      <c r="F58" s="15">
        <f>+'P3 Ejecucion '!D57</f>
        <v>0</v>
      </c>
      <c r="G58" s="15">
        <f>+'P3 Ejecucion '!E57</f>
        <v>0</v>
      </c>
      <c r="H58" s="15">
        <f>+'P3 Ejecucion '!F57</f>
        <v>0</v>
      </c>
      <c r="I58" s="15">
        <f>+'P3 Ejecucion '!G57</f>
        <v>0</v>
      </c>
      <c r="J58" s="15">
        <f>+'P3 Ejecucion '!H57</f>
        <v>0</v>
      </c>
      <c r="K58" s="15">
        <f>+'P3 Ejecucion '!I57</f>
        <v>0</v>
      </c>
      <c r="L58" s="15">
        <f>+'P3 Ejecucion '!J57</f>
        <v>0</v>
      </c>
      <c r="M58" s="15">
        <f>+'P3 Ejecucion '!K57</f>
        <v>0</v>
      </c>
      <c r="N58" s="15">
        <f>+'P3 Ejecucion '!L57</f>
        <v>0</v>
      </c>
      <c r="O58" s="15">
        <f>+'P3 Ejecucion '!M57</f>
        <v>0</v>
      </c>
      <c r="P58" s="15">
        <f>+'P3 Ejecucion '!N57</f>
        <v>0</v>
      </c>
      <c r="Q58" s="15">
        <f>+'P3 Ejecucion '!O57</f>
        <v>0</v>
      </c>
      <c r="R58" s="21">
        <f t="shared" si="18"/>
        <v>0</v>
      </c>
    </row>
    <row r="59" spans="3:18" x14ac:dyDescent="0.25">
      <c r="C59" s="4" t="s">
        <v>48</v>
      </c>
      <c r="D59" s="25">
        <v>28204500</v>
      </c>
      <c r="E59" s="25"/>
      <c r="F59" s="15">
        <f>+'P3 Ejecucion '!D58</f>
        <v>420080</v>
      </c>
      <c r="G59" s="15">
        <f>+'P3 Ejecucion '!E58</f>
        <v>0</v>
      </c>
      <c r="H59" s="15">
        <f>+'P3 Ejecucion '!F58</f>
        <v>33436.980000000003</v>
      </c>
      <c r="I59" s="15">
        <f>+'P3 Ejecucion '!G58</f>
        <v>14312504.66</v>
      </c>
      <c r="J59" s="15">
        <f>+'P3 Ejecucion '!H58</f>
        <v>0</v>
      </c>
      <c r="K59" s="15">
        <f>+'P3 Ejecucion '!I58</f>
        <v>0</v>
      </c>
      <c r="L59" s="15">
        <f>+'P3 Ejecucion '!J58</f>
        <v>0</v>
      </c>
      <c r="M59" s="15">
        <f>+'P3 Ejecucion '!K58</f>
        <v>0</v>
      </c>
      <c r="N59" s="15">
        <f>+'P3 Ejecucion '!L58</f>
        <v>0</v>
      </c>
      <c r="O59" s="15">
        <f>+'P3 Ejecucion '!M58</f>
        <v>0</v>
      </c>
      <c r="P59" s="15">
        <f>+'P3 Ejecucion '!N58</f>
        <v>0</v>
      </c>
      <c r="Q59" s="15">
        <f>+'P3 Ejecucion '!O58</f>
        <v>0</v>
      </c>
      <c r="R59" s="21">
        <f t="shared" si="18"/>
        <v>14766021.640000001</v>
      </c>
    </row>
    <row r="60" spans="3:18" x14ac:dyDescent="0.25">
      <c r="C60" s="4" t="s">
        <v>49</v>
      </c>
      <c r="D60" s="25">
        <v>369000</v>
      </c>
      <c r="E60" s="25"/>
      <c r="F60" s="15">
        <f>+'P3 Ejecucion '!D59</f>
        <v>0</v>
      </c>
      <c r="G60" s="15">
        <f>+'P3 Ejecucion '!E59</f>
        <v>0</v>
      </c>
      <c r="H60" s="15">
        <f>+'P3 Ejecucion '!F59</f>
        <v>0</v>
      </c>
      <c r="I60" s="15">
        <f>+'P3 Ejecucion '!G59</f>
        <v>0</v>
      </c>
      <c r="J60" s="15">
        <f>+'P3 Ejecucion '!H59</f>
        <v>0</v>
      </c>
      <c r="K60" s="15">
        <f>+'P3 Ejecucion '!I59</f>
        <v>0</v>
      </c>
      <c r="L60" s="15">
        <f>+'P3 Ejecucion '!J59</f>
        <v>0</v>
      </c>
      <c r="M60" s="15">
        <f>+'P3 Ejecucion '!K59</f>
        <v>0</v>
      </c>
      <c r="N60" s="15">
        <f>+'P3 Ejecucion '!L59</f>
        <v>0</v>
      </c>
      <c r="O60" s="15">
        <f>+'P3 Ejecucion '!M59</f>
        <v>0</v>
      </c>
      <c r="P60" s="15">
        <f>+'P3 Ejecucion '!N59</f>
        <v>0</v>
      </c>
      <c r="Q60" s="15">
        <f>+'P3 Ejecucion '!O59</f>
        <v>0</v>
      </c>
      <c r="R60" s="21">
        <f t="shared" si="18"/>
        <v>0</v>
      </c>
    </row>
    <row r="61" spans="3:18" x14ac:dyDescent="0.25">
      <c r="C61" s="4" t="s">
        <v>50</v>
      </c>
      <c r="D61" s="25">
        <v>1935000</v>
      </c>
      <c r="E61" s="25"/>
      <c r="F61" s="15">
        <f>+'P3 Ejecucion '!D60</f>
        <v>0</v>
      </c>
      <c r="G61" s="15">
        <f>+'P3 Ejecucion '!E60</f>
        <v>0</v>
      </c>
      <c r="H61" s="15">
        <f>+'P3 Ejecucion '!F60</f>
        <v>0</v>
      </c>
      <c r="I61" s="15">
        <f>+'P3 Ejecucion '!G60</f>
        <v>0</v>
      </c>
      <c r="J61" s="15">
        <f>+'P3 Ejecucion '!H60</f>
        <v>0</v>
      </c>
      <c r="K61" s="15">
        <f>+'P3 Ejecucion '!I60</f>
        <v>0</v>
      </c>
      <c r="L61" s="15">
        <f>+'P3 Ejecucion '!J60</f>
        <v>0</v>
      </c>
      <c r="M61" s="15">
        <f>+'P3 Ejecucion '!K60</f>
        <v>0</v>
      </c>
      <c r="N61" s="15">
        <f>+'P3 Ejecucion '!L60</f>
        <v>0</v>
      </c>
      <c r="O61" s="15">
        <f>+'P3 Ejecucion '!M60</f>
        <v>0</v>
      </c>
      <c r="P61" s="15">
        <f>+'P3 Ejecucion '!N60</f>
        <v>0</v>
      </c>
      <c r="Q61" s="15">
        <f>+'P3 Ejecucion '!O60</f>
        <v>0</v>
      </c>
      <c r="R61" s="21">
        <f t="shared" si="18"/>
        <v>0</v>
      </c>
    </row>
    <row r="62" spans="3:18" x14ac:dyDescent="0.25">
      <c r="C62" s="4" t="s">
        <v>51</v>
      </c>
      <c r="D62" s="25">
        <v>630000</v>
      </c>
      <c r="E62" s="25"/>
      <c r="F62" s="15">
        <f>+'P3 Ejecucion '!D61</f>
        <v>0</v>
      </c>
      <c r="G62" s="15">
        <f>+'P3 Ejecucion '!E61</f>
        <v>0</v>
      </c>
      <c r="H62" s="15">
        <f>+'P3 Ejecucion '!F61</f>
        <v>0</v>
      </c>
      <c r="I62" s="15">
        <f>+'P3 Ejecucion '!G61</f>
        <v>0</v>
      </c>
      <c r="J62" s="15">
        <f>+'P3 Ejecucion '!H61</f>
        <v>0</v>
      </c>
      <c r="K62" s="15">
        <f>+'P3 Ejecucion '!I61</f>
        <v>0</v>
      </c>
      <c r="L62" s="15">
        <f>+'P3 Ejecucion '!J61</f>
        <v>0</v>
      </c>
      <c r="M62" s="15">
        <f>+'P3 Ejecucion '!K61</f>
        <v>0</v>
      </c>
      <c r="N62" s="15">
        <f>+'P3 Ejecucion '!L61</f>
        <v>0</v>
      </c>
      <c r="O62" s="15">
        <f>+'P3 Ejecucion '!M61</f>
        <v>0</v>
      </c>
      <c r="P62" s="15">
        <f>+'P3 Ejecucion '!N61</f>
        <v>0</v>
      </c>
      <c r="Q62" s="15">
        <f>+'P3 Ejecucion '!O61</f>
        <v>0</v>
      </c>
      <c r="R62" s="21">
        <f>SUM(F62:Q62)</f>
        <v>0</v>
      </c>
    </row>
    <row r="63" spans="3:18" x14ac:dyDescent="0.25">
      <c r="C63" s="4" t="s">
        <v>52</v>
      </c>
      <c r="D63" s="25">
        <v>0</v>
      </c>
      <c r="E63" s="25"/>
      <c r="F63" s="15">
        <f>+'P3 Ejecucion '!D62</f>
        <v>0</v>
      </c>
      <c r="G63" s="15">
        <f>+'P3 Ejecucion '!E62</f>
        <v>0</v>
      </c>
      <c r="H63" s="15">
        <f>+'P3 Ejecucion '!F62</f>
        <v>0</v>
      </c>
      <c r="I63" s="15">
        <f>+'P3 Ejecucion '!G62</f>
        <v>0</v>
      </c>
      <c r="J63" s="15">
        <f>+'P3 Ejecucion '!H62</f>
        <v>0</v>
      </c>
      <c r="K63" s="15">
        <f>+'P3 Ejecucion '!I62</f>
        <v>0</v>
      </c>
      <c r="L63" s="15">
        <f>+'P3 Ejecucion '!J62</f>
        <v>0</v>
      </c>
      <c r="M63" s="15">
        <f>+'P3 Ejecucion '!K62</f>
        <v>0</v>
      </c>
      <c r="N63" s="15">
        <f>+'P3 Ejecucion '!L62</f>
        <v>0</v>
      </c>
      <c r="O63" s="15">
        <f>+'P3 Ejecucion '!M62</f>
        <v>0</v>
      </c>
      <c r="P63" s="15">
        <f>+'P3 Ejecucion '!N62</f>
        <v>0</v>
      </c>
      <c r="Q63" s="15">
        <f>+'P3 Ejecucion '!O62</f>
        <v>0</v>
      </c>
      <c r="R63" s="21">
        <f t="shared" ref="R63:R84" si="19">SUM(F63:Q63)</f>
        <v>0</v>
      </c>
    </row>
    <row r="64" spans="3:18" x14ac:dyDescent="0.25">
      <c r="C64" s="2" t="s">
        <v>53</v>
      </c>
      <c r="D64" s="24">
        <f>SUM(D65:D68)</f>
        <v>0</v>
      </c>
      <c r="E64" s="20"/>
      <c r="F64" s="15"/>
      <c r="G64" s="15"/>
      <c r="H64" s="15"/>
      <c r="I64" s="15"/>
      <c r="J64" s="15"/>
      <c r="K64" s="15"/>
      <c r="L64" s="15"/>
      <c r="M64" s="21"/>
      <c r="N64" s="21"/>
      <c r="O64" s="15"/>
      <c r="P64" s="21"/>
      <c r="Q64" s="21"/>
      <c r="R64" s="21">
        <f t="shared" si="19"/>
        <v>0</v>
      </c>
    </row>
    <row r="65" spans="3:18" x14ac:dyDescent="0.25">
      <c r="C65" s="4" t="s">
        <v>54</v>
      </c>
      <c r="D65" s="25">
        <v>0</v>
      </c>
      <c r="E65" s="21"/>
      <c r="F65" s="15"/>
      <c r="G65" s="15"/>
      <c r="H65" s="15"/>
      <c r="I65" s="15"/>
      <c r="J65" s="15"/>
      <c r="K65" s="15"/>
      <c r="L65" s="15"/>
      <c r="M65" s="21"/>
      <c r="N65" s="21"/>
      <c r="O65" s="21"/>
      <c r="P65" s="21"/>
      <c r="Q65" s="21"/>
      <c r="R65" s="21">
        <f t="shared" si="19"/>
        <v>0</v>
      </c>
    </row>
    <row r="66" spans="3:18" x14ac:dyDescent="0.25">
      <c r="C66" s="4" t="s">
        <v>55</v>
      </c>
      <c r="D66" s="25"/>
      <c r="E66" s="21"/>
      <c r="F66" s="15"/>
      <c r="G66" s="15"/>
      <c r="H66" s="15"/>
      <c r="I66" s="15"/>
      <c r="J66" s="15"/>
      <c r="K66" s="15"/>
      <c r="L66" s="15"/>
      <c r="M66" s="21"/>
      <c r="N66" s="21"/>
      <c r="O66" s="21"/>
      <c r="P66" s="21"/>
      <c r="Q66" s="21"/>
      <c r="R66" s="21">
        <f t="shared" si="19"/>
        <v>0</v>
      </c>
    </row>
    <row r="67" spans="3:18" x14ac:dyDescent="0.25">
      <c r="C67" s="4" t="s">
        <v>56</v>
      </c>
      <c r="D67" s="25"/>
      <c r="E67" s="21"/>
      <c r="F67" s="15"/>
      <c r="G67" s="15"/>
      <c r="H67" s="15"/>
      <c r="I67" s="15"/>
      <c r="J67" s="15"/>
      <c r="K67" s="15"/>
      <c r="L67" s="15"/>
      <c r="M67" s="21"/>
      <c r="N67" s="21"/>
      <c r="O67" s="21"/>
      <c r="P67" s="21"/>
      <c r="Q67" s="21"/>
      <c r="R67" s="21">
        <f t="shared" si="19"/>
        <v>0</v>
      </c>
    </row>
    <row r="68" spans="3:18" x14ac:dyDescent="0.25">
      <c r="C68" s="4" t="s">
        <v>57</v>
      </c>
      <c r="D68" s="25"/>
      <c r="E68" s="21"/>
      <c r="F68" s="15"/>
      <c r="G68" s="15"/>
      <c r="H68" s="15"/>
      <c r="I68" s="15"/>
      <c r="J68" s="15"/>
      <c r="K68" s="15"/>
      <c r="L68" s="15"/>
      <c r="M68" s="21"/>
      <c r="N68" s="21"/>
      <c r="O68" s="21"/>
      <c r="P68" s="21"/>
      <c r="Q68" s="21"/>
      <c r="R68" s="21">
        <f t="shared" si="19"/>
        <v>0</v>
      </c>
    </row>
    <row r="69" spans="3:18" x14ac:dyDescent="0.25">
      <c r="C69" s="2" t="s">
        <v>58</v>
      </c>
      <c r="D69" s="24">
        <f>SUM(D70:D71)</f>
        <v>0</v>
      </c>
      <c r="E69" s="20"/>
      <c r="F69" s="15"/>
      <c r="G69" s="15"/>
      <c r="H69" s="15"/>
      <c r="I69" s="15"/>
      <c r="J69" s="15"/>
      <c r="K69" s="15"/>
      <c r="L69" s="15"/>
      <c r="M69" s="21"/>
      <c r="N69" s="21"/>
      <c r="O69" s="21"/>
      <c r="P69" s="21"/>
      <c r="Q69" s="21"/>
      <c r="R69" s="21">
        <f t="shared" si="19"/>
        <v>0</v>
      </c>
    </row>
    <row r="70" spans="3:18" x14ac:dyDescent="0.25">
      <c r="C70" s="4" t="s">
        <v>59</v>
      </c>
      <c r="D70" s="25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>
        <f t="shared" si="19"/>
        <v>0</v>
      </c>
    </row>
    <row r="71" spans="3:18" x14ac:dyDescent="0.25">
      <c r="C71" s="4" t="s">
        <v>60</v>
      </c>
      <c r="D71" s="25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>
        <f t="shared" si="19"/>
        <v>0</v>
      </c>
    </row>
    <row r="72" spans="3:18" x14ac:dyDescent="0.25">
      <c r="C72" s="2" t="s">
        <v>61</v>
      </c>
      <c r="D72" s="24">
        <f>SUM(D73:D75)</f>
        <v>0</v>
      </c>
      <c r="E72" s="20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>
        <f t="shared" si="19"/>
        <v>0</v>
      </c>
    </row>
    <row r="73" spans="3:18" x14ac:dyDescent="0.25">
      <c r="C73" s="4" t="s">
        <v>62</v>
      </c>
      <c r="D73" s="25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>
        <f t="shared" si="19"/>
        <v>0</v>
      </c>
    </row>
    <row r="74" spans="3:18" x14ac:dyDescent="0.25">
      <c r="C74" s="4" t="s">
        <v>63</v>
      </c>
      <c r="D74" s="25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>
        <f t="shared" si="19"/>
        <v>0</v>
      </c>
    </row>
    <row r="75" spans="3:18" x14ac:dyDescent="0.25">
      <c r="C75" s="4" t="s">
        <v>64</v>
      </c>
      <c r="D75" s="25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>
        <f t="shared" si="19"/>
        <v>0</v>
      </c>
    </row>
    <row r="76" spans="3:18" x14ac:dyDescent="0.25">
      <c r="C76" s="1" t="s">
        <v>67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1">
        <f t="shared" si="19"/>
        <v>0</v>
      </c>
    </row>
    <row r="77" spans="3:18" x14ac:dyDescent="0.25">
      <c r="C77" s="2" t="s">
        <v>68</v>
      </c>
      <c r="D77" s="20"/>
      <c r="E77" s="20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>
        <f t="shared" si="19"/>
        <v>0</v>
      </c>
    </row>
    <row r="78" spans="3:18" x14ac:dyDescent="0.25">
      <c r="C78" s="4" t="s">
        <v>69</v>
      </c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>
        <f t="shared" si="19"/>
        <v>0</v>
      </c>
    </row>
    <row r="79" spans="3:18" x14ac:dyDescent="0.25">
      <c r="C79" s="4" t="s">
        <v>70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>
        <f t="shared" si="19"/>
        <v>0</v>
      </c>
    </row>
    <row r="80" spans="3:18" x14ac:dyDescent="0.25">
      <c r="C80" s="2" t="s">
        <v>71</v>
      </c>
      <c r="D80" s="20"/>
      <c r="E80" s="20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>
        <f t="shared" si="19"/>
        <v>0</v>
      </c>
    </row>
    <row r="81" spans="3:18" x14ac:dyDescent="0.25">
      <c r="C81" s="4" t="s">
        <v>72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>
        <f t="shared" si="19"/>
        <v>0</v>
      </c>
    </row>
    <row r="82" spans="3:18" x14ac:dyDescent="0.25">
      <c r="C82" s="4" t="s">
        <v>73</v>
      </c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>
        <f t="shared" si="19"/>
        <v>0</v>
      </c>
    </row>
    <row r="83" spans="3:18" x14ac:dyDescent="0.25">
      <c r="C83" s="2" t="s">
        <v>74</v>
      </c>
      <c r="D83" s="20"/>
      <c r="E83" s="20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>
        <f t="shared" si="19"/>
        <v>0</v>
      </c>
    </row>
    <row r="84" spans="3:18" x14ac:dyDescent="0.25">
      <c r="C84" s="4" t="s">
        <v>75</v>
      </c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>
        <f t="shared" si="19"/>
        <v>0</v>
      </c>
    </row>
    <row r="85" spans="3:18" x14ac:dyDescent="0.25">
      <c r="C85" s="6" t="s">
        <v>65</v>
      </c>
      <c r="D85" s="122">
        <f>D12+D18+D28+D38+D47+D54+D64+D69+D72</f>
        <v>1169454652</v>
      </c>
      <c r="E85" s="122">
        <f t="shared" ref="E85:Q85" si="20">E12+E18+E28+E38+E47+E54+E64+E69+E72</f>
        <v>0</v>
      </c>
      <c r="F85" s="122">
        <f t="shared" si="20"/>
        <v>68732960.109999999</v>
      </c>
      <c r="G85" s="122">
        <f t="shared" si="20"/>
        <v>93839236.709999993</v>
      </c>
      <c r="H85" s="122">
        <f t="shared" si="20"/>
        <v>70836984.469999984</v>
      </c>
      <c r="I85" s="122">
        <f>I12+I18+I28+I38+I47+I54+I64+I69+I72</f>
        <v>127052278.64</v>
      </c>
      <c r="J85" s="122">
        <f t="shared" si="20"/>
        <v>93621026.210000008</v>
      </c>
      <c r="K85" s="122">
        <f t="shared" si="20"/>
        <v>0</v>
      </c>
      <c r="L85" s="122">
        <f t="shared" si="20"/>
        <v>0</v>
      </c>
      <c r="M85" s="122">
        <f t="shared" si="20"/>
        <v>0</v>
      </c>
      <c r="N85" s="122">
        <f t="shared" si="20"/>
        <v>0</v>
      </c>
      <c r="O85" s="122">
        <f t="shared" si="20"/>
        <v>0</v>
      </c>
      <c r="P85" s="122">
        <f t="shared" si="20"/>
        <v>0</v>
      </c>
      <c r="Q85" s="122">
        <f t="shared" si="20"/>
        <v>0</v>
      </c>
      <c r="R85" s="122">
        <f>R12+R18+R28+R38+R47+R54+R64+R69+R72</f>
        <v>454082486.14000005</v>
      </c>
    </row>
    <row r="86" spans="3:18" x14ac:dyDescent="0.25"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</row>
    <row r="87" spans="3:18" x14ac:dyDescent="0.25"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</row>
    <row r="88" spans="3:18" x14ac:dyDescent="0.25">
      <c r="C88" s="118" t="s">
        <v>118</v>
      </c>
      <c r="D88" s="14"/>
    </row>
    <row r="89" spans="3:18" ht="18.75" x14ac:dyDescent="0.3">
      <c r="C89" s="118" t="s">
        <v>110</v>
      </c>
      <c r="G89" s="64"/>
    </row>
    <row r="90" spans="3:18" x14ac:dyDescent="0.25">
      <c r="C90" s="118" t="s">
        <v>111</v>
      </c>
    </row>
    <row r="91" spans="3:18" ht="15.75" thickBot="1" x14ac:dyDescent="0.3">
      <c r="C91" s="119" t="s">
        <v>119</v>
      </c>
    </row>
    <row r="92" spans="3:18" ht="30.75" customHeight="1" thickBot="1" x14ac:dyDescent="0.3">
      <c r="C92" s="120" t="s">
        <v>120</v>
      </c>
    </row>
    <row r="93" spans="3:18" ht="51.75" customHeight="1" thickBot="1" x14ac:dyDescent="0.3">
      <c r="C93" s="121" t="s">
        <v>121</v>
      </c>
    </row>
    <row r="94" spans="3:18" ht="18.75" x14ac:dyDescent="0.3">
      <c r="C94" s="65"/>
      <c r="G94" s="64" t="s">
        <v>112</v>
      </c>
    </row>
    <row r="95" spans="3:18" ht="18.75" x14ac:dyDescent="0.3">
      <c r="C95" s="65"/>
      <c r="G95" s="64" t="s">
        <v>113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rintOptions horizontalCentered="1"/>
  <pageMargins left="0.31496062992125984" right="0.31496062992125984" top="0.35433070866141736" bottom="0.35433070866141736" header="0.31496062992125984" footer="0.15748031496062992"/>
  <pageSetup paperSize="122" scale="3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T97"/>
  <sheetViews>
    <sheetView showGridLines="0" topLeftCell="D1" zoomScale="70" zoomScaleNormal="70" workbookViewId="0">
      <selection activeCell="C97" sqref="C1:P97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122.85546875" customWidth="1"/>
    <col min="4" max="5" width="20.28515625" customWidth="1"/>
    <col min="6" max="6" width="21.42578125" bestFit="1" customWidth="1"/>
    <col min="7" max="7" width="24.28515625" customWidth="1"/>
    <col min="8" max="8" width="24.85546875" customWidth="1"/>
    <col min="9" max="9" width="20.28515625" customWidth="1"/>
    <col min="10" max="10" width="23" customWidth="1"/>
    <col min="11" max="11" width="20.28515625" bestFit="1" customWidth="1"/>
    <col min="12" max="12" width="21.140625" customWidth="1"/>
    <col min="13" max="13" width="21.7109375" customWidth="1"/>
    <col min="14" max="14" width="21" bestFit="1" customWidth="1"/>
    <col min="15" max="15" width="18.5703125" customWidth="1"/>
    <col min="16" max="16" width="30.85546875" customWidth="1"/>
    <col min="17" max="17" width="25" customWidth="1"/>
    <col min="18" max="18" width="23.140625" customWidth="1"/>
    <col min="19" max="19" width="24" bestFit="1" customWidth="1"/>
    <col min="20" max="20" width="14.42578125" customWidth="1"/>
  </cols>
  <sheetData>
    <row r="1" spans="3:20" ht="21" x14ac:dyDescent="0.35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3:20" ht="21" x14ac:dyDescent="0.35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3:20" ht="28.5" customHeight="1" x14ac:dyDescent="0.25">
      <c r="C3" s="116" t="s">
        <v>95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26"/>
    </row>
    <row r="4" spans="3:20" ht="21" customHeight="1" x14ac:dyDescent="0.25">
      <c r="C4" s="104" t="s">
        <v>103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31"/>
    </row>
    <row r="5" spans="3:20" ht="21" x14ac:dyDescent="0.25">
      <c r="C5" s="112" t="s">
        <v>104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27"/>
    </row>
    <row r="6" spans="3:20" ht="26.25" customHeight="1" x14ac:dyDescent="0.25">
      <c r="C6" s="114" t="s">
        <v>92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"/>
    </row>
    <row r="7" spans="3:20" ht="21" customHeight="1" x14ac:dyDescent="0.25">
      <c r="C7" s="115" t="s">
        <v>77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30"/>
      <c r="R7" s="15"/>
    </row>
    <row r="8" spans="3:20" ht="21" x14ac:dyDescent="0.35">
      <c r="C8" s="67"/>
      <c r="D8" s="68"/>
      <c r="E8" s="68"/>
      <c r="F8" s="69"/>
      <c r="G8" s="70"/>
      <c r="H8" s="69"/>
      <c r="I8" s="70"/>
      <c r="J8" s="68"/>
      <c r="K8" s="68"/>
      <c r="L8" s="68"/>
      <c r="M8" s="70"/>
      <c r="N8" s="68"/>
      <c r="O8" s="68"/>
      <c r="P8" s="67"/>
      <c r="Q8" s="20"/>
      <c r="R8" s="15"/>
    </row>
    <row r="9" spans="3:20" ht="23.25" customHeight="1" x14ac:dyDescent="0.25">
      <c r="C9" s="71" t="s">
        <v>66</v>
      </c>
      <c r="D9" s="72" t="s">
        <v>79</v>
      </c>
      <c r="E9" s="72" t="s">
        <v>80</v>
      </c>
      <c r="F9" s="72" t="s">
        <v>81</v>
      </c>
      <c r="G9" s="72" t="s">
        <v>82</v>
      </c>
      <c r="H9" s="73" t="s">
        <v>83</v>
      </c>
      <c r="I9" s="72" t="s">
        <v>84</v>
      </c>
      <c r="J9" s="73" t="s">
        <v>85</v>
      </c>
      <c r="K9" s="72" t="s">
        <v>86</v>
      </c>
      <c r="L9" s="72" t="s">
        <v>87</v>
      </c>
      <c r="M9" s="72" t="s">
        <v>88</v>
      </c>
      <c r="N9" s="72" t="s">
        <v>89</v>
      </c>
      <c r="O9" s="73" t="s">
        <v>90</v>
      </c>
      <c r="P9" s="72" t="s">
        <v>78</v>
      </c>
      <c r="Q9" s="28"/>
      <c r="R9" s="15"/>
      <c r="T9" s="22"/>
    </row>
    <row r="10" spans="3:20" ht="21" x14ac:dyDescent="0.35">
      <c r="C10" s="74" t="s">
        <v>0</v>
      </c>
      <c r="D10" s="75">
        <f>+D11+D17+D27+D53</f>
        <v>68732960.109999999</v>
      </c>
      <c r="E10" s="75">
        <f t="shared" ref="E10:M10" si="0">+E11+E17+E27+E53</f>
        <v>93839236.709999993</v>
      </c>
      <c r="F10" s="75">
        <f t="shared" si="0"/>
        <v>70836984.469999984</v>
      </c>
      <c r="G10" s="75">
        <f t="shared" si="0"/>
        <v>127052278.64</v>
      </c>
      <c r="H10" s="75">
        <f>+H11+H17+H27+H53</f>
        <v>93621026.210000008</v>
      </c>
      <c r="I10" s="75">
        <f t="shared" si="0"/>
        <v>0</v>
      </c>
      <c r="J10" s="75">
        <f>+J11+J17+J27+J53</f>
        <v>0</v>
      </c>
      <c r="K10" s="75">
        <f>+K11+K17+K27+K53</f>
        <v>0</v>
      </c>
      <c r="L10" s="75">
        <f t="shared" si="0"/>
        <v>0</v>
      </c>
      <c r="M10" s="75">
        <f t="shared" si="0"/>
        <v>0</v>
      </c>
      <c r="N10" s="75">
        <f>+N11+N17+N27+N53</f>
        <v>0</v>
      </c>
      <c r="O10" s="75">
        <f>+O11+O17+O27+O53</f>
        <v>0</v>
      </c>
      <c r="P10" s="76">
        <f>SUM(D10:O10)</f>
        <v>454082486.13999999</v>
      </c>
      <c r="Q10" s="21"/>
    </row>
    <row r="11" spans="3:20" ht="21" x14ac:dyDescent="0.35">
      <c r="C11" s="77" t="s">
        <v>1</v>
      </c>
      <c r="D11" s="75">
        <f>SUM(D12:D16)</f>
        <v>49889118.969999999</v>
      </c>
      <c r="E11" s="75">
        <f t="shared" ref="E11:M11" si="1">SUM(E12:E16)</f>
        <v>50532390.839999996</v>
      </c>
      <c r="F11" s="75">
        <f t="shared" si="1"/>
        <v>50381965.049999997</v>
      </c>
      <c r="G11" s="75">
        <f t="shared" si="1"/>
        <v>76583240.390000001</v>
      </c>
      <c r="H11" s="75">
        <f>SUM(H12:H16)</f>
        <v>51459322.910000004</v>
      </c>
      <c r="I11" s="75">
        <f t="shared" si="1"/>
        <v>0</v>
      </c>
      <c r="J11" s="75">
        <f t="shared" si="1"/>
        <v>0</v>
      </c>
      <c r="K11" s="75">
        <f t="shared" si="1"/>
        <v>0</v>
      </c>
      <c r="L11" s="75">
        <f t="shared" si="1"/>
        <v>0</v>
      </c>
      <c r="M11" s="75">
        <f t="shared" si="1"/>
        <v>0</v>
      </c>
      <c r="N11" s="75">
        <f>SUM(N12:N16)</f>
        <v>0</v>
      </c>
      <c r="O11" s="75">
        <f>SUM(O12:O16)</f>
        <v>0</v>
      </c>
      <c r="P11" s="76">
        <f>SUM(D11:O11)</f>
        <v>278846038.16000003</v>
      </c>
      <c r="Q11" s="15"/>
      <c r="R11" s="5"/>
      <c r="S11" s="22"/>
    </row>
    <row r="12" spans="3:20" ht="21" x14ac:dyDescent="0.35">
      <c r="C12" s="78" t="s">
        <v>2</v>
      </c>
      <c r="D12" s="79">
        <v>43165649.32</v>
      </c>
      <c r="E12" s="79">
        <v>43584024.629999995</v>
      </c>
      <c r="F12" s="79">
        <v>43456463.049999997</v>
      </c>
      <c r="G12" s="79">
        <v>43860049.700000003</v>
      </c>
      <c r="H12" s="79">
        <v>44268398.640000001</v>
      </c>
      <c r="I12" s="79"/>
      <c r="J12" s="79"/>
      <c r="K12" s="79"/>
      <c r="L12" s="79"/>
      <c r="M12" s="79"/>
      <c r="N12" s="79"/>
      <c r="O12" s="79"/>
      <c r="P12" s="70">
        <f>SUM(D12:O12)</f>
        <v>218334585.33999997</v>
      </c>
      <c r="Q12" s="21"/>
      <c r="R12" s="5"/>
    </row>
    <row r="13" spans="3:20" ht="21" x14ac:dyDescent="0.35">
      <c r="C13" s="78" t="s">
        <v>3</v>
      </c>
      <c r="D13" s="79">
        <v>479350</v>
      </c>
      <c r="E13" s="80">
        <v>551733.32999999996</v>
      </c>
      <c r="F13" s="79">
        <v>527706.66</v>
      </c>
      <c r="G13" s="79">
        <v>26266011.309999999</v>
      </c>
      <c r="H13" s="79">
        <v>692600</v>
      </c>
      <c r="I13" s="79"/>
      <c r="J13" s="79"/>
      <c r="K13" s="81"/>
      <c r="L13" s="81"/>
      <c r="M13" s="81"/>
      <c r="N13" s="81"/>
      <c r="O13" s="79"/>
      <c r="P13" s="70">
        <f t="shared" ref="P13:P16" si="2">SUM(D13:O13)</f>
        <v>28517401.299999997</v>
      </c>
      <c r="Q13" s="21"/>
      <c r="R13" s="5"/>
    </row>
    <row r="14" spans="3:20" ht="21" x14ac:dyDescent="0.35">
      <c r="C14" s="78" t="s">
        <v>4</v>
      </c>
      <c r="D14" s="79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0">
        <f t="shared" si="2"/>
        <v>0</v>
      </c>
      <c r="Q14" s="21"/>
      <c r="R14" s="5"/>
    </row>
    <row r="15" spans="3:20" ht="21" x14ac:dyDescent="0.35">
      <c r="C15" s="78" t="s">
        <v>5</v>
      </c>
      <c r="D15" s="79">
        <v>0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0">
        <f t="shared" si="2"/>
        <v>0</v>
      </c>
      <c r="Q15" s="21"/>
      <c r="R15" s="5"/>
    </row>
    <row r="16" spans="3:20" ht="21" x14ac:dyDescent="0.35">
      <c r="C16" s="78" t="s">
        <v>6</v>
      </c>
      <c r="D16" s="79">
        <v>6244119.6500000004</v>
      </c>
      <c r="E16" s="79">
        <v>6396632.8799999999</v>
      </c>
      <c r="F16" s="79">
        <v>6397795.3399999999</v>
      </c>
      <c r="G16" s="79">
        <v>6457179.3800000008</v>
      </c>
      <c r="H16" s="79">
        <v>6498324.2700000005</v>
      </c>
      <c r="I16" s="79"/>
      <c r="J16" s="79"/>
      <c r="K16" s="79"/>
      <c r="L16" s="79"/>
      <c r="M16" s="79"/>
      <c r="N16" s="79"/>
      <c r="O16" s="79"/>
      <c r="P16" s="70">
        <f t="shared" si="2"/>
        <v>31994051.52</v>
      </c>
      <c r="Q16" s="21"/>
      <c r="R16" s="5"/>
    </row>
    <row r="17" spans="3:19" ht="21" x14ac:dyDescent="0.35">
      <c r="C17" s="77" t="s">
        <v>7</v>
      </c>
      <c r="D17" s="75">
        <f t="shared" ref="D17:O17" si="3">SUM(D18:D26)</f>
        <v>2319739.2100000004</v>
      </c>
      <c r="E17" s="75">
        <f t="shared" si="3"/>
        <v>6910697.459999999</v>
      </c>
      <c r="F17" s="75">
        <f t="shared" si="3"/>
        <v>1059232.05</v>
      </c>
      <c r="G17" s="75">
        <f>SUM(G18:G26)</f>
        <v>6040987.9699999997</v>
      </c>
      <c r="H17" s="75">
        <f>SUM(H18:H26)</f>
        <v>6496396.7399999993</v>
      </c>
      <c r="I17" s="75">
        <f t="shared" si="3"/>
        <v>0</v>
      </c>
      <c r="J17" s="75">
        <f t="shared" si="3"/>
        <v>0</v>
      </c>
      <c r="K17" s="75">
        <f t="shared" si="3"/>
        <v>0</v>
      </c>
      <c r="L17" s="75">
        <f>SUM(L18:L26)</f>
        <v>0</v>
      </c>
      <c r="M17" s="75">
        <f t="shared" si="3"/>
        <v>0</v>
      </c>
      <c r="N17" s="75">
        <f>SUM(N18:N26)</f>
        <v>0</v>
      </c>
      <c r="O17" s="75">
        <f t="shared" si="3"/>
        <v>0</v>
      </c>
      <c r="P17" s="76">
        <f>SUM(D17:O17)</f>
        <v>22827053.43</v>
      </c>
      <c r="Q17" s="15"/>
      <c r="R17" s="5"/>
      <c r="S17" s="22"/>
    </row>
    <row r="18" spans="3:19" ht="21" x14ac:dyDescent="0.35">
      <c r="C18" s="78" t="s">
        <v>8</v>
      </c>
      <c r="D18" s="79">
        <v>654008.68999999994</v>
      </c>
      <c r="E18" s="79">
        <v>475907.56999999995</v>
      </c>
      <c r="F18" s="79">
        <v>38440</v>
      </c>
      <c r="G18" s="79">
        <v>867333.96</v>
      </c>
      <c r="H18" s="79">
        <v>468678.87999999995</v>
      </c>
      <c r="I18" s="79"/>
      <c r="J18" s="79"/>
      <c r="K18" s="79"/>
      <c r="L18" s="79"/>
      <c r="M18" s="79"/>
      <c r="N18" s="79"/>
      <c r="O18" s="79"/>
      <c r="P18" s="70">
        <f>SUM(D18:O18)</f>
        <v>2504369.0999999996</v>
      </c>
      <c r="Q18" s="21"/>
      <c r="R18" s="5"/>
    </row>
    <row r="19" spans="3:19" ht="21" x14ac:dyDescent="0.35">
      <c r="C19" s="78" t="s">
        <v>9</v>
      </c>
      <c r="D19" s="79">
        <v>155524</v>
      </c>
      <c r="E19" s="79"/>
      <c r="F19" s="79">
        <v>206500</v>
      </c>
      <c r="G19" s="79">
        <v>551060</v>
      </c>
      <c r="H19" s="79">
        <v>162250</v>
      </c>
      <c r="I19" s="79"/>
      <c r="J19" s="79"/>
      <c r="K19" s="79"/>
      <c r="L19" s="79"/>
      <c r="M19" s="79"/>
      <c r="N19" s="79"/>
      <c r="O19" s="79"/>
      <c r="P19" s="70">
        <f t="shared" ref="P19:P26" si="4">SUM(D19:O19)</f>
        <v>1075334</v>
      </c>
      <c r="Q19" s="21"/>
      <c r="R19" s="5"/>
    </row>
    <row r="20" spans="3:19" ht="21" x14ac:dyDescent="0.35">
      <c r="C20" s="78" t="s">
        <v>10</v>
      </c>
      <c r="D20" s="79"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0">
        <f t="shared" si="4"/>
        <v>0</v>
      </c>
      <c r="Q20" s="21"/>
      <c r="R20" s="5"/>
    </row>
    <row r="21" spans="3:19" ht="21" x14ac:dyDescent="0.35">
      <c r="C21" s="78" t="s">
        <v>11</v>
      </c>
      <c r="D21" s="79">
        <v>0</v>
      </c>
      <c r="E21" s="79"/>
      <c r="F21" s="79">
        <v>17872.46</v>
      </c>
      <c r="G21" s="79">
        <v>17872.46</v>
      </c>
      <c r="H21" s="79">
        <v>1466.27</v>
      </c>
      <c r="I21" s="79"/>
      <c r="J21" s="79"/>
      <c r="K21" s="79"/>
      <c r="L21" s="79"/>
      <c r="M21" s="79"/>
      <c r="N21" s="79"/>
      <c r="O21" s="79"/>
      <c r="P21" s="70">
        <f t="shared" si="4"/>
        <v>37211.189999999995</v>
      </c>
      <c r="Q21" s="21"/>
      <c r="R21" s="5"/>
    </row>
    <row r="22" spans="3:19" ht="21" x14ac:dyDescent="0.35">
      <c r="C22" s="78" t="s">
        <v>12</v>
      </c>
      <c r="D22" s="79">
        <v>0</v>
      </c>
      <c r="E22" s="79">
        <v>216174.82</v>
      </c>
      <c r="F22" s="79">
        <v>230100</v>
      </c>
      <c r="G22" s="79">
        <v>230100</v>
      </c>
      <c r="H22" s="79">
        <v>230100</v>
      </c>
      <c r="I22" s="79"/>
      <c r="J22" s="79"/>
      <c r="K22" s="79"/>
      <c r="L22" s="79"/>
      <c r="M22" s="79"/>
      <c r="N22" s="79"/>
      <c r="O22" s="79"/>
      <c r="P22" s="70">
        <f t="shared" si="4"/>
        <v>906474.82000000007</v>
      </c>
      <c r="Q22" s="21"/>
      <c r="R22" s="5"/>
    </row>
    <row r="23" spans="3:19" ht="21" x14ac:dyDescent="0.35">
      <c r="C23" s="78" t="s">
        <v>13</v>
      </c>
      <c r="D23" s="79">
        <v>0</v>
      </c>
      <c r="E23" s="79"/>
      <c r="F23" s="79"/>
      <c r="G23" s="79">
        <v>1570172.72</v>
      </c>
      <c r="H23" s="79"/>
      <c r="I23" s="79"/>
      <c r="J23" s="79"/>
      <c r="K23" s="79"/>
      <c r="L23" s="79"/>
      <c r="M23" s="79"/>
      <c r="N23" s="79"/>
      <c r="O23" s="79"/>
      <c r="P23" s="70">
        <f t="shared" si="4"/>
        <v>1570172.72</v>
      </c>
      <c r="Q23" s="21"/>
      <c r="R23" s="5"/>
    </row>
    <row r="24" spans="3:19" ht="21" x14ac:dyDescent="0.35">
      <c r="C24" s="78" t="s">
        <v>14</v>
      </c>
      <c r="D24" s="79">
        <v>1253808.1000000001</v>
      </c>
      <c r="E24" s="79">
        <v>4958199.0199999996</v>
      </c>
      <c r="F24" s="79">
        <v>424394.59</v>
      </c>
      <c r="G24" s="79">
        <v>2571558.83</v>
      </c>
      <c r="H24" s="79">
        <v>4280457.53</v>
      </c>
      <c r="I24" s="79"/>
      <c r="J24" s="79"/>
      <c r="K24" s="79"/>
      <c r="L24" s="79"/>
      <c r="M24" s="79"/>
      <c r="N24" s="79"/>
      <c r="O24" s="79"/>
      <c r="P24" s="70">
        <f t="shared" si="4"/>
        <v>13488418.07</v>
      </c>
      <c r="Q24" s="21"/>
      <c r="R24" s="5"/>
    </row>
    <row r="25" spans="3:19" ht="21" x14ac:dyDescent="0.35">
      <c r="C25" s="78" t="s">
        <v>15</v>
      </c>
      <c r="D25" s="79">
        <v>141596.22</v>
      </c>
      <c r="E25" s="79">
        <v>489769.53</v>
      </c>
      <c r="F25" s="79">
        <v>55785</v>
      </c>
      <c r="G25" s="79">
        <v>178977</v>
      </c>
      <c r="H25" s="79">
        <v>470804.06</v>
      </c>
      <c r="I25" s="79"/>
      <c r="J25" s="79"/>
      <c r="K25" s="79"/>
      <c r="L25" s="79"/>
      <c r="M25" s="79"/>
      <c r="N25" s="79"/>
      <c r="O25" s="79"/>
      <c r="P25" s="70">
        <f t="shared" si="4"/>
        <v>1336931.81</v>
      </c>
      <c r="Q25" s="21"/>
      <c r="R25" s="5"/>
    </row>
    <row r="26" spans="3:19" ht="21" x14ac:dyDescent="0.35">
      <c r="C26" s="78" t="s">
        <v>16</v>
      </c>
      <c r="D26" s="79">
        <v>114802.2</v>
      </c>
      <c r="E26" s="79">
        <v>770646.52</v>
      </c>
      <c r="F26" s="79">
        <v>86140</v>
      </c>
      <c r="G26" s="79">
        <v>53913</v>
      </c>
      <c r="H26" s="79">
        <v>882640</v>
      </c>
      <c r="I26" s="79"/>
      <c r="J26" s="79"/>
      <c r="K26" s="79"/>
      <c r="L26" s="79"/>
      <c r="M26" s="79"/>
      <c r="N26" s="79"/>
      <c r="O26" s="79"/>
      <c r="P26" s="70">
        <f t="shared" si="4"/>
        <v>1908141.72</v>
      </c>
      <c r="Q26" s="21"/>
      <c r="R26" s="5"/>
    </row>
    <row r="27" spans="3:19" ht="21" x14ac:dyDescent="0.35">
      <c r="C27" s="77" t="s">
        <v>17</v>
      </c>
      <c r="D27" s="75">
        <f>SUM(D28:D36)</f>
        <v>5075301.93</v>
      </c>
      <c r="E27" s="75">
        <f t="shared" ref="E27:O27" si="5">SUM(E28:E36)</f>
        <v>28228087.989999995</v>
      </c>
      <c r="F27" s="75">
        <f t="shared" si="5"/>
        <v>15384629.599999998</v>
      </c>
      <c r="G27" s="75">
        <f>SUM(G28:G36)</f>
        <v>29317629.620000005</v>
      </c>
      <c r="H27" s="75">
        <f>SUM(H28:H36)</f>
        <v>33474492.550000001</v>
      </c>
      <c r="I27" s="75">
        <f t="shared" si="5"/>
        <v>0</v>
      </c>
      <c r="J27" s="75">
        <f t="shared" si="5"/>
        <v>0</v>
      </c>
      <c r="K27" s="75">
        <f t="shared" si="5"/>
        <v>0</v>
      </c>
      <c r="L27" s="75">
        <f t="shared" si="5"/>
        <v>0</v>
      </c>
      <c r="M27" s="75">
        <f t="shared" si="5"/>
        <v>0</v>
      </c>
      <c r="N27" s="82">
        <f>SUM(N28:N36)</f>
        <v>0</v>
      </c>
      <c r="O27" s="75">
        <f t="shared" si="5"/>
        <v>0</v>
      </c>
      <c r="P27" s="76">
        <f>SUM(D27:O27)</f>
        <v>111480141.69</v>
      </c>
      <c r="Q27" s="15"/>
      <c r="R27" s="5"/>
      <c r="S27" s="22"/>
    </row>
    <row r="28" spans="3:19" ht="21" x14ac:dyDescent="0.35">
      <c r="C28" s="78" t="s">
        <v>18</v>
      </c>
      <c r="D28" s="79">
        <v>711375.2</v>
      </c>
      <c r="E28" s="79">
        <v>1412343.03</v>
      </c>
      <c r="F28" s="79">
        <v>1685522.46</v>
      </c>
      <c r="G28" s="79">
        <v>1075303.32</v>
      </c>
      <c r="H28" s="79">
        <v>1321757.94</v>
      </c>
      <c r="I28" s="79"/>
      <c r="J28" s="79"/>
      <c r="K28" s="79"/>
      <c r="L28" s="79"/>
      <c r="M28" s="79"/>
      <c r="N28" s="79"/>
      <c r="O28" s="79"/>
      <c r="P28" s="70">
        <f>SUM(D28:O28)</f>
        <v>6206301.9499999993</v>
      </c>
      <c r="Q28" s="21"/>
      <c r="R28" s="5"/>
    </row>
    <row r="29" spans="3:19" ht="21" x14ac:dyDescent="0.35">
      <c r="C29" s="78" t="s">
        <v>19</v>
      </c>
      <c r="D29" s="79">
        <v>0</v>
      </c>
      <c r="E29" s="79">
        <v>657850</v>
      </c>
      <c r="F29" s="79"/>
      <c r="G29" s="79"/>
      <c r="H29" s="79">
        <v>168504</v>
      </c>
      <c r="I29" s="79"/>
      <c r="J29" s="79"/>
      <c r="K29" s="79"/>
      <c r="L29" s="79"/>
      <c r="M29" s="79"/>
      <c r="N29" s="79"/>
      <c r="O29" s="79"/>
      <c r="P29" s="70">
        <f t="shared" ref="P29:P35" si="6">SUM(D29:O29)</f>
        <v>826354</v>
      </c>
      <c r="Q29" s="21"/>
      <c r="R29" s="5"/>
    </row>
    <row r="30" spans="3:19" ht="21" x14ac:dyDescent="0.35">
      <c r="C30" s="78" t="s">
        <v>20</v>
      </c>
      <c r="D30" s="79">
        <v>27601.38</v>
      </c>
      <c r="E30" s="79">
        <v>236000</v>
      </c>
      <c r="F30" s="79">
        <v>286681</v>
      </c>
      <c r="G30" s="79">
        <v>929123.25</v>
      </c>
      <c r="H30" s="79">
        <v>876675.58000000007</v>
      </c>
      <c r="I30" s="79"/>
      <c r="J30" s="79"/>
      <c r="K30" s="79"/>
      <c r="L30" s="79"/>
      <c r="M30" s="79"/>
      <c r="N30" s="79"/>
      <c r="O30" s="79"/>
      <c r="P30" s="70">
        <f t="shared" si="6"/>
        <v>2356081.21</v>
      </c>
      <c r="Q30" s="21"/>
      <c r="R30" s="5"/>
    </row>
    <row r="31" spans="3:19" ht="21" x14ac:dyDescent="0.35">
      <c r="C31" s="78" t="s">
        <v>21</v>
      </c>
      <c r="D31" s="79">
        <v>1180144</v>
      </c>
      <c r="E31" s="79">
        <v>14565430.439999999</v>
      </c>
      <c r="F31" s="79">
        <v>4168624</v>
      </c>
      <c r="G31" s="79">
        <v>9979335.2599999998</v>
      </c>
      <c r="H31" s="79">
        <v>13771118.27</v>
      </c>
      <c r="I31" s="79"/>
      <c r="J31" s="79"/>
      <c r="K31" s="79"/>
      <c r="L31" s="79"/>
      <c r="M31" s="79"/>
      <c r="N31" s="79"/>
      <c r="O31" s="79"/>
      <c r="P31" s="70">
        <f t="shared" si="6"/>
        <v>43664651.969999999</v>
      </c>
      <c r="Q31" s="21"/>
      <c r="R31" s="5"/>
    </row>
    <row r="32" spans="3:19" ht="21" x14ac:dyDescent="0.35">
      <c r="C32" s="78" t="s">
        <v>22</v>
      </c>
      <c r="D32" s="79">
        <v>0</v>
      </c>
      <c r="E32" s="79"/>
      <c r="F32" s="79"/>
      <c r="G32" s="79"/>
      <c r="H32" s="79">
        <v>44250</v>
      </c>
      <c r="I32" s="79"/>
      <c r="J32" s="79"/>
      <c r="K32" s="79"/>
      <c r="L32" s="79"/>
      <c r="M32" s="79"/>
      <c r="N32" s="79"/>
      <c r="O32" s="79"/>
      <c r="P32" s="70">
        <f t="shared" si="6"/>
        <v>44250</v>
      </c>
      <c r="Q32" s="21"/>
      <c r="R32" s="5"/>
    </row>
    <row r="33" spans="3:18" ht="21" x14ac:dyDescent="0.35">
      <c r="C33" s="78" t="s">
        <v>23</v>
      </c>
      <c r="D33" s="79">
        <v>0</v>
      </c>
      <c r="E33" s="79">
        <v>11363.4</v>
      </c>
      <c r="F33" s="79">
        <v>83780</v>
      </c>
      <c r="G33" s="79">
        <v>37960.6</v>
      </c>
      <c r="H33" s="79">
        <v>3252.08</v>
      </c>
      <c r="I33" s="79"/>
      <c r="J33" s="79"/>
      <c r="K33" s="79"/>
      <c r="L33" s="79"/>
      <c r="M33" s="79"/>
      <c r="N33" s="79"/>
      <c r="O33" s="79"/>
      <c r="P33" s="70">
        <f t="shared" si="6"/>
        <v>136356.07999999999</v>
      </c>
      <c r="Q33" s="21"/>
      <c r="R33" s="5"/>
    </row>
    <row r="34" spans="3:18" ht="21" x14ac:dyDescent="0.35">
      <c r="C34" s="78" t="s">
        <v>24</v>
      </c>
      <c r="D34" s="79">
        <v>1253808.1000000001</v>
      </c>
      <c r="E34" s="79">
        <v>3517200.26</v>
      </c>
      <c r="F34" s="79">
        <v>4414328.0999999996</v>
      </c>
      <c r="G34" s="79">
        <v>4354494.2600000007</v>
      </c>
      <c r="H34" s="79">
        <v>6205512.0800000001</v>
      </c>
      <c r="I34" s="79"/>
      <c r="J34" s="79"/>
      <c r="K34" s="79"/>
      <c r="L34" s="79"/>
      <c r="M34" s="79"/>
      <c r="N34" s="79"/>
      <c r="O34" s="79"/>
      <c r="P34" s="70">
        <f t="shared" si="6"/>
        <v>19745342.799999997</v>
      </c>
      <c r="Q34" s="21"/>
      <c r="R34" s="5"/>
    </row>
    <row r="35" spans="3:18" ht="21" x14ac:dyDescent="0.35">
      <c r="C35" s="78" t="s">
        <v>25</v>
      </c>
      <c r="D35" s="79">
        <v>0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0">
        <f t="shared" si="6"/>
        <v>0</v>
      </c>
      <c r="Q35" s="21"/>
      <c r="R35" s="5"/>
    </row>
    <row r="36" spans="3:18" ht="21" x14ac:dyDescent="0.35">
      <c r="C36" s="78" t="s">
        <v>26</v>
      </c>
      <c r="D36" s="79">
        <v>1902373.2499999995</v>
      </c>
      <c r="E36" s="79">
        <v>7827900.8599999994</v>
      </c>
      <c r="F36" s="79">
        <v>4745694.04</v>
      </c>
      <c r="G36" s="79">
        <v>12941412.930000002</v>
      </c>
      <c r="H36" s="79">
        <v>11083422.600000001</v>
      </c>
      <c r="I36" s="79"/>
      <c r="J36" s="79"/>
      <c r="K36" s="79"/>
      <c r="L36" s="79"/>
      <c r="M36" s="79"/>
      <c r="N36" s="79"/>
      <c r="O36" s="79"/>
      <c r="P36" s="70">
        <f>SUM(D36:O36)</f>
        <v>38500803.68</v>
      </c>
      <c r="Q36" s="21"/>
      <c r="R36" s="5"/>
    </row>
    <row r="37" spans="3:18" s="19" customFormat="1" ht="21" hidden="1" x14ac:dyDescent="0.35">
      <c r="C37" s="77" t="s">
        <v>27</v>
      </c>
      <c r="D37" s="75">
        <f>SUM(D38:D45)</f>
        <v>0</v>
      </c>
      <c r="E37" s="75">
        <f t="shared" ref="E37:O37" si="7">SUM(E38:E45)</f>
        <v>0</v>
      </c>
      <c r="F37" s="75">
        <f t="shared" si="7"/>
        <v>0</v>
      </c>
      <c r="G37" s="75">
        <f t="shared" si="7"/>
        <v>0</v>
      </c>
      <c r="H37" s="75">
        <f t="shared" si="7"/>
        <v>0</v>
      </c>
      <c r="I37" s="75">
        <f t="shared" si="7"/>
        <v>0</v>
      </c>
      <c r="J37" s="75">
        <f t="shared" si="7"/>
        <v>0</v>
      </c>
      <c r="K37" s="75">
        <f t="shared" si="7"/>
        <v>0</v>
      </c>
      <c r="L37" s="75">
        <f t="shared" si="7"/>
        <v>0</v>
      </c>
      <c r="M37" s="75">
        <f t="shared" si="7"/>
        <v>0</v>
      </c>
      <c r="N37" s="75">
        <f t="shared" si="7"/>
        <v>0</v>
      </c>
      <c r="O37" s="75">
        <f t="shared" si="7"/>
        <v>0</v>
      </c>
      <c r="P37" s="75">
        <f t="shared" ref="P37:P52" si="8">SUM(D37:O37)</f>
        <v>0</v>
      </c>
      <c r="Q37" s="20"/>
      <c r="R37" s="3"/>
    </row>
    <row r="38" spans="3:18" ht="21" hidden="1" x14ac:dyDescent="0.35">
      <c r="C38" s="78" t="s">
        <v>28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0">
        <f t="shared" si="8"/>
        <v>0</v>
      </c>
      <c r="Q38" s="21"/>
      <c r="R38" s="5"/>
    </row>
    <row r="39" spans="3:18" ht="21" hidden="1" x14ac:dyDescent="0.35">
      <c r="C39" s="78" t="s">
        <v>29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0">
        <f t="shared" si="8"/>
        <v>0</v>
      </c>
      <c r="Q39" s="21"/>
      <c r="R39" s="5"/>
    </row>
    <row r="40" spans="3:18" ht="21" hidden="1" x14ac:dyDescent="0.35">
      <c r="C40" s="78" t="s">
        <v>30</v>
      </c>
      <c r="D40" s="79">
        <v>0</v>
      </c>
      <c r="E40" s="79">
        <v>0</v>
      </c>
      <c r="F40" s="79">
        <v>0</v>
      </c>
      <c r="G40" s="79">
        <v>0</v>
      </c>
      <c r="H40" s="79">
        <v>0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0">
        <f t="shared" si="8"/>
        <v>0</v>
      </c>
      <c r="Q40" s="21"/>
      <c r="R40" s="5"/>
    </row>
    <row r="41" spans="3:18" ht="21" hidden="1" x14ac:dyDescent="0.35">
      <c r="C41" s="78" t="s">
        <v>31</v>
      </c>
      <c r="D41" s="79">
        <v>0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0">
        <f t="shared" si="8"/>
        <v>0</v>
      </c>
      <c r="Q41" s="21"/>
      <c r="R41" s="5"/>
    </row>
    <row r="42" spans="3:18" ht="21" hidden="1" x14ac:dyDescent="0.35">
      <c r="C42" s="78" t="s">
        <v>32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0">
        <f t="shared" si="8"/>
        <v>0</v>
      </c>
      <c r="Q42" s="21"/>
      <c r="R42" s="5"/>
    </row>
    <row r="43" spans="3:18" ht="21" hidden="1" x14ac:dyDescent="0.35">
      <c r="C43" s="78" t="s">
        <v>33</v>
      </c>
      <c r="D43" s="79">
        <v>0</v>
      </c>
      <c r="E43" s="79">
        <v>0</v>
      </c>
      <c r="F43" s="79">
        <v>0</v>
      </c>
      <c r="G43" s="79">
        <v>0</v>
      </c>
      <c r="H43" s="79">
        <v>0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  <c r="N43" s="79">
        <v>0</v>
      </c>
      <c r="O43" s="79">
        <v>0</v>
      </c>
      <c r="P43" s="70">
        <f t="shared" si="8"/>
        <v>0</v>
      </c>
      <c r="Q43" s="21"/>
      <c r="R43" s="5"/>
    </row>
    <row r="44" spans="3:18" ht="21" hidden="1" x14ac:dyDescent="0.35">
      <c r="C44" s="78" t="s">
        <v>34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0">
        <f t="shared" si="8"/>
        <v>0</v>
      </c>
      <c r="Q44" s="21"/>
      <c r="R44" s="5"/>
    </row>
    <row r="45" spans="3:18" ht="21" hidden="1" x14ac:dyDescent="0.35">
      <c r="C45" s="78" t="s">
        <v>35</v>
      </c>
      <c r="D45" s="79">
        <v>0</v>
      </c>
      <c r="E45" s="79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>
        <v>0</v>
      </c>
      <c r="M45" s="79">
        <v>0</v>
      </c>
      <c r="N45" s="79">
        <v>0</v>
      </c>
      <c r="O45" s="79">
        <v>0</v>
      </c>
      <c r="P45" s="70">
        <f t="shared" si="8"/>
        <v>0</v>
      </c>
      <c r="Q45" s="21"/>
      <c r="R45" s="5"/>
    </row>
    <row r="46" spans="3:18" ht="21" hidden="1" x14ac:dyDescent="0.35">
      <c r="C46" s="77" t="s">
        <v>36</v>
      </c>
      <c r="D46" s="75">
        <f>SUM(D47:D52)</f>
        <v>0</v>
      </c>
      <c r="E46" s="75">
        <f t="shared" ref="E46:O46" si="9">SUM(E47:E52)</f>
        <v>0</v>
      </c>
      <c r="F46" s="75">
        <f t="shared" si="9"/>
        <v>0</v>
      </c>
      <c r="G46" s="75">
        <f t="shared" si="9"/>
        <v>0</v>
      </c>
      <c r="H46" s="75">
        <f t="shared" si="9"/>
        <v>0</v>
      </c>
      <c r="I46" s="75">
        <f t="shared" si="9"/>
        <v>0</v>
      </c>
      <c r="J46" s="75">
        <f t="shared" si="9"/>
        <v>0</v>
      </c>
      <c r="K46" s="75">
        <f t="shared" si="9"/>
        <v>0</v>
      </c>
      <c r="L46" s="75">
        <f t="shared" si="9"/>
        <v>0</v>
      </c>
      <c r="M46" s="75">
        <f t="shared" si="9"/>
        <v>0</v>
      </c>
      <c r="N46" s="75">
        <f t="shared" si="9"/>
        <v>0</v>
      </c>
      <c r="O46" s="75">
        <f t="shared" si="9"/>
        <v>0</v>
      </c>
      <c r="P46" s="70">
        <f t="shared" si="8"/>
        <v>0</v>
      </c>
      <c r="Q46" s="21"/>
      <c r="R46" s="5"/>
    </row>
    <row r="47" spans="3:18" ht="21" hidden="1" x14ac:dyDescent="0.35">
      <c r="C47" s="78" t="s">
        <v>37</v>
      </c>
      <c r="D47" s="79">
        <v>0</v>
      </c>
      <c r="E47" s="79">
        <v>0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0">
        <f t="shared" si="8"/>
        <v>0</v>
      </c>
      <c r="Q47" s="21"/>
    </row>
    <row r="48" spans="3:18" ht="21" hidden="1" x14ac:dyDescent="0.35">
      <c r="C48" s="78" t="s">
        <v>38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  <c r="O48" s="79">
        <v>0</v>
      </c>
      <c r="P48" s="70">
        <f t="shared" si="8"/>
        <v>0</v>
      </c>
      <c r="Q48" s="21"/>
    </row>
    <row r="49" spans="3:19" ht="21" hidden="1" x14ac:dyDescent="0.35">
      <c r="C49" s="78" t="s">
        <v>39</v>
      </c>
      <c r="D49" s="79">
        <v>0</v>
      </c>
      <c r="E49" s="79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0</v>
      </c>
      <c r="M49" s="79">
        <v>0</v>
      </c>
      <c r="N49" s="79">
        <v>0</v>
      </c>
      <c r="O49" s="79">
        <v>0</v>
      </c>
      <c r="P49" s="70">
        <f t="shared" si="8"/>
        <v>0</v>
      </c>
      <c r="Q49" s="21"/>
    </row>
    <row r="50" spans="3:19" ht="21" hidden="1" x14ac:dyDescent="0.35">
      <c r="C50" s="78" t="s">
        <v>40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0">
        <f t="shared" si="8"/>
        <v>0</v>
      </c>
      <c r="Q50" s="21"/>
    </row>
    <row r="51" spans="3:19" ht="21" hidden="1" x14ac:dyDescent="0.35">
      <c r="C51" s="78" t="s">
        <v>41</v>
      </c>
      <c r="D51" s="79">
        <v>0</v>
      </c>
      <c r="E51" s="79">
        <v>0</v>
      </c>
      <c r="F51" s="79">
        <v>0</v>
      </c>
      <c r="G51" s="79">
        <v>0</v>
      </c>
      <c r="H51" s="79">
        <v>0</v>
      </c>
      <c r="I51" s="79">
        <v>0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0">
        <f t="shared" si="8"/>
        <v>0</v>
      </c>
      <c r="Q51" s="21"/>
    </row>
    <row r="52" spans="3:19" ht="21" hidden="1" x14ac:dyDescent="0.35">
      <c r="C52" s="78" t="s">
        <v>42</v>
      </c>
      <c r="D52" s="79">
        <v>0</v>
      </c>
      <c r="E52" s="79">
        <v>0</v>
      </c>
      <c r="F52" s="79">
        <v>0</v>
      </c>
      <c r="G52" s="79">
        <v>0</v>
      </c>
      <c r="H52" s="79">
        <v>0</v>
      </c>
      <c r="I52" s="79">
        <v>0</v>
      </c>
      <c r="J52" s="79">
        <v>0</v>
      </c>
      <c r="K52" s="79">
        <v>0</v>
      </c>
      <c r="L52" s="79">
        <v>0</v>
      </c>
      <c r="M52" s="79">
        <v>0</v>
      </c>
      <c r="N52" s="79">
        <v>0</v>
      </c>
      <c r="O52" s="79">
        <v>0</v>
      </c>
      <c r="P52" s="70">
        <f t="shared" si="8"/>
        <v>0</v>
      </c>
      <c r="Q52" s="21"/>
    </row>
    <row r="53" spans="3:19" ht="21" x14ac:dyDescent="0.35">
      <c r="C53" s="77" t="s">
        <v>43</v>
      </c>
      <c r="D53" s="75">
        <f>SUM(D54:D62)</f>
        <v>11448800</v>
      </c>
      <c r="E53" s="75">
        <f>SUM(E54:E62)</f>
        <v>8168060.4199999999</v>
      </c>
      <c r="F53" s="75">
        <f t="shared" ref="F53:O53" si="10">SUM(F54:F62)</f>
        <v>4011157.77</v>
      </c>
      <c r="G53" s="75">
        <f>SUM(G54:G62)</f>
        <v>15110420.66</v>
      </c>
      <c r="H53" s="75">
        <f>SUM(H54:H62)</f>
        <v>2190814.0100000002</v>
      </c>
      <c r="I53" s="75">
        <f>SUM(I54:I62)</f>
        <v>0</v>
      </c>
      <c r="J53" s="75">
        <f t="shared" si="10"/>
        <v>0</v>
      </c>
      <c r="K53" s="75">
        <f t="shared" si="10"/>
        <v>0</v>
      </c>
      <c r="L53" s="75">
        <f t="shared" si="10"/>
        <v>0</v>
      </c>
      <c r="M53" s="75">
        <f t="shared" si="10"/>
        <v>0</v>
      </c>
      <c r="N53" s="75">
        <f>SUM(N54:N62)</f>
        <v>0</v>
      </c>
      <c r="O53" s="75">
        <f t="shared" si="10"/>
        <v>0</v>
      </c>
      <c r="P53" s="76">
        <f>SUM(D53:O53)</f>
        <v>40929252.859999999</v>
      </c>
      <c r="Q53" s="15"/>
      <c r="R53" s="5"/>
      <c r="S53" s="22"/>
    </row>
    <row r="54" spans="3:19" ht="21" x14ac:dyDescent="0.35">
      <c r="C54" s="78" t="s">
        <v>44</v>
      </c>
      <c r="D54" s="79">
        <v>112100</v>
      </c>
      <c r="E54" s="79">
        <v>1023682.45</v>
      </c>
      <c r="F54" s="79">
        <v>283702.14</v>
      </c>
      <c r="G54" s="79">
        <v>436836</v>
      </c>
      <c r="H54" s="79">
        <v>247102.67</v>
      </c>
      <c r="I54" s="79"/>
      <c r="J54" s="79"/>
      <c r="K54" s="79"/>
      <c r="L54" s="79"/>
      <c r="M54" s="79"/>
      <c r="N54" s="79"/>
      <c r="O54" s="79"/>
      <c r="P54" s="70">
        <f t="shared" ref="P54:P60" si="11">SUM(D54:O54)</f>
        <v>2103423.2599999998</v>
      </c>
      <c r="Q54" s="21"/>
    </row>
    <row r="55" spans="3:19" ht="21" x14ac:dyDescent="0.35">
      <c r="C55" s="78" t="s">
        <v>45</v>
      </c>
      <c r="D55" s="79">
        <v>0</v>
      </c>
      <c r="E55" s="79"/>
      <c r="F55" s="79"/>
      <c r="G55" s="79">
        <v>223020</v>
      </c>
      <c r="H55" s="79"/>
      <c r="I55" s="79"/>
      <c r="J55" s="79"/>
      <c r="K55" s="79"/>
      <c r="L55" s="79"/>
      <c r="M55" s="79"/>
      <c r="N55" s="79"/>
      <c r="O55" s="79"/>
      <c r="P55" s="70">
        <f t="shared" si="11"/>
        <v>223020</v>
      </c>
      <c r="Q55" s="21"/>
      <c r="S55" s="29"/>
    </row>
    <row r="56" spans="3:19" ht="21" x14ac:dyDescent="0.35">
      <c r="C56" s="78" t="s">
        <v>46</v>
      </c>
      <c r="D56" s="79">
        <v>10916620</v>
      </c>
      <c r="E56" s="79">
        <v>7144377.9699999997</v>
      </c>
      <c r="F56" s="79">
        <v>3694018.65</v>
      </c>
      <c r="G56" s="79">
        <v>138060</v>
      </c>
      <c r="H56" s="79">
        <v>1943711.34</v>
      </c>
      <c r="I56" s="79"/>
      <c r="J56" s="79"/>
      <c r="K56" s="79"/>
      <c r="L56" s="79"/>
      <c r="M56" s="79"/>
      <c r="N56" s="79"/>
      <c r="O56" s="79"/>
      <c r="P56" s="70">
        <f t="shared" si="11"/>
        <v>23836787.959999997</v>
      </c>
      <c r="Q56" s="21"/>
    </row>
    <row r="57" spans="3:19" ht="21" x14ac:dyDescent="0.35">
      <c r="C57" s="78" t="s">
        <v>47</v>
      </c>
      <c r="D57" s="79">
        <v>0</v>
      </c>
      <c r="E57" s="79"/>
      <c r="F57" s="79"/>
      <c r="G57" s="79"/>
      <c r="H57" s="79"/>
      <c r="I57" s="79"/>
      <c r="J57" s="79"/>
      <c r="K57" s="79"/>
      <c r="L57" s="70"/>
      <c r="M57" s="79"/>
      <c r="N57" s="79"/>
      <c r="O57" s="79"/>
      <c r="P57" s="70">
        <f t="shared" si="11"/>
        <v>0</v>
      </c>
      <c r="Q57" s="21"/>
    </row>
    <row r="58" spans="3:19" ht="21" x14ac:dyDescent="0.35">
      <c r="C58" s="78" t="s">
        <v>48</v>
      </c>
      <c r="D58" s="79">
        <v>420080</v>
      </c>
      <c r="E58" s="79"/>
      <c r="F58" s="79">
        <v>33436.980000000003</v>
      </c>
      <c r="G58" s="79">
        <v>14312504.66</v>
      </c>
      <c r="H58" s="79"/>
      <c r="I58" s="79"/>
      <c r="J58" s="79"/>
      <c r="K58" s="79"/>
      <c r="L58" s="79"/>
      <c r="M58" s="79"/>
      <c r="N58" s="79"/>
      <c r="O58" s="79"/>
      <c r="P58" s="70">
        <f t="shared" si="11"/>
        <v>14766021.640000001</v>
      </c>
      <c r="Q58" s="21"/>
    </row>
    <row r="59" spans="3:19" ht="21" x14ac:dyDescent="0.35">
      <c r="C59" s="78" t="s">
        <v>49</v>
      </c>
      <c r="D59" s="79">
        <v>0</v>
      </c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0">
        <f t="shared" si="11"/>
        <v>0</v>
      </c>
      <c r="Q59" s="21"/>
    </row>
    <row r="60" spans="3:19" ht="21" x14ac:dyDescent="0.35">
      <c r="C60" s="78" t="s">
        <v>50</v>
      </c>
      <c r="D60" s="79">
        <v>0</v>
      </c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0">
        <f t="shared" si="11"/>
        <v>0</v>
      </c>
      <c r="Q60" s="21"/>
    </row>
    <row r="61" spans="3:19" ht="21" x14ac:dyDescent="0.35">
      <c r="C61" s="78" t="s">
        <v>51</v>
      </c>
      <c r="D61" s="79">
        <v>0</v>
      </c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0">
        <f>SUM(D61:O61)</f>
        <v>0</v>
      </c>
      <c r="Q61" s="21"/>
    </row>
    <row r="62" spans="3:19" ht="21" x14ac:dyDescent="0.35">
      <c r="C62" s="78" t="s">
        <v>52</v>
      </c>
      <c r="D62" s="79">
        <v>0</v>
      </c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0">
        <f>SUM(D62:O62)</f>
        <v>0</v>
      </c>
      <c r="Q62" s="21"/>
    </row>
    <row r="63" spans="3:19" ht="21" x14ac:dyDescent="0.35">
      <c r="C63" s="77" t="s">
        <v>53</v>
      </c>
      <c r="D63" s="79"/>
      <c r="E63" s="79"/>
      <c r="F63" s="79"/>
      <c r="G63" s="79"/>
      <c r="H63" s="79"/>
      <c r="I63" s="79"/>
      <c r="J63" s="79"/>
      <c r="K63" s="70"/>
      <c r="L63" s="70"/>
      <c r="M63" s="70"/>
      <c r="N63" s="70"/>
      <c r="O63" s="70"/>
      <c r="P63" s="70"/>
      <c r="Q63" s="21"/>
    </row>
    <row r="64" spans="3:19" ht="21" x14ac:dyDescent="0.35">
      <c r="C64" s="78" t="s">
        <v>54</v>
      </c>
      <c r="D64" s="79"/>
      <c r="E64" s="79"/>
      <c r="F64" s="79"/>
      <c r="G64" s="79"/>
      <c r="H64" s="79"/>
      <c r="I64" s="79"/>
      <c r="J64" s="79"/>
      <c r="K64" s="70"/>
      <c r="L64" s="70"/>
      <c r="M64" s="70"/>
      <c r="N64" s="70"/>
      <c r="O64" s="70"/>
      <c r="P64" s="70"/>
      <c r="Q64" s="21"/>
    </row>
    <row r="65" spans="3:17" ht="21" x14ac:dyDescent="0.35">
      <c r="C65" s="78" t="s">
        <v>55</v>
      </c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21"/>
    </row>
    <row r="66" spans="3:17" ht="21" x14ac:dyDescent="0.35">
      <c r="C66" s="78" t="s">
        <v>56</v>
      </c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21"/>
    </row>
    <row r="67" spans="3:17" ht="21" x14ac:dyDescent="0.35">
      <c r="C67" s="78" t="s">
        <v>57</v>
      </c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21"/>
    </row>
    <row r="68" spans="3:17" ht="21" x14ac:dyDescent="0.35">
      <c r="C68" s="77" t="s">
        <v>58</v>
      </c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21"/>
    </row>
    <row r="69" spans="3:17" ht="21" x14ac:dyDescent="0.35">
      <c r="C69" s="78" t="s">
        <v>59</v>
      </c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21"/>
    </row>
    <row r="70" spans="3:17" ht="21" x14ac:dyDescent="0.35">
      <c r="C70" s="78" t="s">
        <v>60</v>
      </c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21"/>
    </row>
    <row r="71" spans="3:17" ht="21" x14ac:dyDescent="0.35">
      <c r="C71" s="77" t="s">
        <v>61</v>
      </c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21"/>
    </row>
    <row r="72" spans="3:17" ht="21" x14ac:dyDescent="0.35">
      <c r="C72" s="78" t="s">
        <v>62</v>
      </c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21"/>
    </row>
    <row r="73" spans="3:17" ht="21" x14ac:dyDescent="0.35">
      <c r="C73" s="78" t="s">
        <v>63</v>
      </c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21"/>
    </row>
    <row r="74" spans="3:17" ht="21" x14ac:dyDescent="0.35">
      <c r="C74" s="78" t="s">
        <v>64</v>
      </c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21"/>
    </row>
    <row r="75" spans="3:17" ht="21" x14ac:dyDescent="0.35">
      <c r="C75" s="74" t="s">
        <v>67</v>
      </c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20"/>
    </row>
    <row r="76" spans="3:17" ht="21" x14ac:dyDescent="0.35">
      <c r="C76" s="77" t="s">
        <v>68</v>
      </c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21"/>
    </row>
    <row r="77" spans="3:17" ht="21" x14ac:dyDescent="0.35">
      <c r="C77" s="78" t="s">
        <v>69</v>
      </c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21"/>
    </row>
    <row r="78" spans="3:17" ht="21" x14ac:dyDescent="0.35">
      <c r="C78" s="78" t="s">
        <v>70</v>
      </c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21"/>
    </row>
    <row r="79" spans="3:17" ht="21" x14ac:dyDescent="0.35">
      <c r="C79" s="77" t="s">
        <v>71</v>
      </c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21"/>
    </row>
    <row r="80" spans="3:17" ht="21" x14ac:dyDescent="0.35">
      <c r="C80" s="78" t="s">
        <v>72</v>
      </c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21"/>
    </row>
    <row r="81" spans="3:17" ht="21" x14ac:dyDescent="0.35">
      <c r="C81" s="78" t="s">
        <v>73</v>
      </c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21"/>
    </row>
    <row r="82" spans="3:17" ht="21" x14ac:dyDescent="0.35">
      <c r="C82" s="77" t="s">
        <v>74</v>
      </c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21"/>
    </row>
    <row r="83" spans="3:17" ht="21" x14ac:dyDescent="0.35">
      <c r="C83" s="78" t="s">
        <v>75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21"/>
    </row>
    <row r="84" spans="3:17" ht="21" x14ac:dyDescent="0.35">
      <c r="C84" s="83" t="s">
        <v>65</v>
      </c>
      <c r="D84" s="84">
        <f>D11+D17+D27+D37+D46+D53+D63+D68+D71</f>
        <v>68732960.109999999</v>
      </c>
      <c r="E84" s="84">
        <f t="shared" ref="E84:O84" si="12">E11+E17+E27+E37+E46+E53+E63+E68+E71</f>
        <v>93839236.709999993</v>
      </c>
      <c r="F84" s="84">
        <f t="shared" si="12"/>
        <v>70836984.469999984</v>
      </c>
      <c r="G84" s="84">
        <f t="shared" si="12"/>
        <v>127052278.64</v>
      </c>
      <c r="H84" s="84">
        <f t="shared" si="12"/>
        <v>93621026.210000008</v>
      </c>
      <c r="I84" s="84">
        <f t="shared" si="12"/>
        <v>0</v>
      </c>
      <c r="J84" s="84">
        <f t="shared" si="12"/>
        <v>0</v>
      </c>
      <c r="K84" s="84">
        <f t="shared" si="12"/>
        <v>0</v>
      </c>
      <c r="L84" s="84">
        <f t="shared" si="12"/>
        <v>0</v>
      </c>
      <c r="M84" s="84">
        <f>M11+M17+M27+M37+M46+M53+M63+M68+M71</f>
        <v>0</v>
      </c>
      <c r="N84" s="84">
        <f>N11+N17+N27+N37+N46+N53+N63+N68+N71</f>
        <v>0</v>
      </c>
      <c r="O84" s="84">
        <f t="shared" si="12"/>
        <v>0</v>
      </c>
      <c r="P84" s="84">
        <f>+P11+P17+P27+P53</f>
        <v>454082486.14000005</v>
      </c>
      <c r="Q84" s="20"/>
    </row>
    <row r="85" spans="3:17" ht="21" x14ac:dyDescent="0.35">
      <c r="C85" s="67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21"/>
    </row>
    <row r="86" spans="3:17" ht="21" x14ac:dyDescent="0.35">
      <c r="C86" s="85" t="s">
        <v>114</v>
      </c>
      <c r="D86" s="70"/>
      <c r="E86" s="67"/>
      <c r="F86" s="67"/>
      <c r="G86" s="67"/>
      <c r="H86" s="67"/>
      <c r="I86" s="70"/>
      <c r="J86" s="67"/>
      <c r="K86" s="67"/>
      <c r="L86" s="67"/>
      <c r="M86" s="67"/>
      <c r="N86" s="67"/>
      <c r="O86" s="67"/>
      <c r="P86" s="67"/>
    </row>
    <row r="87" spans="3:17" ht="21" x14ac:dyDescent="0.35">
      <c r="C87" s="85" t="s">
        <v>110</v>
      </c>
      <c r="D87" s="67"/>
      <c r="E87" s="67"/>
      <c r="F87" s="67"/>
      <c r="G87" s="67"/>
      <c r="H87" s="67"/>
      <c r="I87" s="70"/>
      <c r="J87" s="67"/>
      <c r="K87" s="67"/>
      <c r="L87" s="67"/>
      <c r="M87" s="67"/>
      <c r="N87" s="67"/>
      <c r="O87" s="67"/>
      <c r="P87" s="67"/>
    </row>
    <row r="88" spans="3:17" ht="21" x14ac:dyDescent="0.35">
      <c r="C88" s="85" t="s">
        <v>111</v>
      </c>
      <c r="D88" s="67"/>
      <c r="E88" s="67"/>
      <c r="F88" s="67"/>
      <c r="G88" s="67"/>
      <c r="H88" s="70"/>
      <c r="I88" s="69"/>
      <c r="J88" s="67"/>
      <c r="K88" s="67"/>
      <c r="L88" s="67"/>
      <c r="M88" s="67"/>
      <c r="N88" s="67"/>
      <c r="O88" s="67"/>
      <c r="P88" s="67"/>
    </row>
    <row r="89" spans="3:17" ht="21.75" thickBot="1" x14ac:dyDescent="0.4">
      <c r="C89" s="86" t="s">
        <v>115</v>
      </c>
      <c r="D89" s="67"/>
      <c r="E89" s="67"/>
      <c r="F89" s="67"/>
      <c r="G89" s="67"/>
      <c r="H89" s="70"/>
      <c r="I89" s="67"/>
      <c r="J89" s="67"/>
      <c r="K89" s="67"/>
      <c r="L89" s="67"/>
      <c r="M89" s="67"/>
      <c r="N89" s="67"/>
      <c r="O89" s="67"/>
      <c r="P89" s="67"/>
    </row>
    <row r="90" spans="3:17" ht="42.75" thickBot="1" x14ac:dyDescent="0.4">
      <c r="C90" s="87" t="s">
        <v>116</v>
      </c>
      <c r="D90" s="67"/>
      <c r="E90" s="67"/>
      <c r="F90" s="67"/>
      <c r="G90" s="67"/>
      <c r="H90" s="70"/>
      <c r="I90" s="79"/>
      <c r="J90" s="69"/>
      <c r="K90" s="67"/>
      <c r="L90" s="67"/>
      <c r="M90" s="67"/>
      <c r="N90" s="67"/>
      <c r="O90" s="67"/>
      <c r="P90" s="67"/>
    </row>
    <row r="91" spans="3:17" ht="84.75" thickBot="1" x14ac:dyDescent="0.4">
      <c r="C91" s="88" t="s">
        <v>117</v>
      </c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3:17" ht="21" x14ac:dyDescent="0.35">
      <c r="C92" s="89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3:17" ht="21" x14ac:dyDescent="0.35">
      <c r="C93" s="89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3:17" ht="21" x14ac:dyDescent="0.35">
      <c r="C94" s="66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3:17" ht="21" x14ac:dyDescent="0.35">
      <c r="C95" s="64" t="s">
        <v>112</v>
      </c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3:17" ht="18.75" x14ac:dyDescent="0.3">
      <c r="C96" s="64" t="s">
        <v>113</v>
      </c>
    </row>
    <row r="97" spans="3:3" ht="18.75" x14ac:dyDescent="0.3">
      <c r="C97" s="32"/>
    </row>
  </sheetData>
  <mergeCells count="5">
    <mergeCell ref="C4:P4"/>
    <mergeCell ref="C5:P5"/>
    <mergeCell ref="C6:P6"/>
    <mergeCell ref="C7:P7"/>
    <mergeCell ref="C3:P3"/>
  </mergeCells>
  <pageMargins left="0.4" right="0.23" top="0.92" bottom="0.35" header="0.3" footer="0.3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'!Área_de_impresión</vt:lpstr>
      <vt:lpstr>'P2 Presupuesto Aprobado-Ejec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2025-06-06T17:07:24Z</cp:lastPrinted>
  <dcterms:created xsi:type="dcterms:W3CDTF">2021-07-29T18:58:50Z</dcterms:created>
  <dcterms:modified xsi:type="dcterms:W3CDTF">2025-06-06T17:09:05Z</dcterms:modified>
</cp:coreProperties>
</file>