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2 - Febrero\Excell\"/>
    </mc:Choice>
  </mc:AlternateContent>
  <bookViews>
    <workbookView xWindow="0" yWindow="0" windowWidth="15345" windowHeight="4650" activeTab="2"/>
  </bookViews>
  <sheets>
    <sheet name="Balance General" sheetId="1" r:id="rId1"/>
    <sheet name="Estado de Rendimiento" sheetId="2" r:id="rId2"/>
    <sheet name="Estado Flujo de Efectivo" sheetId="3" r:id="rId3"/>
  </sheets>
  <externalReferences>
    <externalReference r:id="rId4"/>
    <externalReference r:id="rId5"/>
  </externalReferences>
  <definedNames>
    <definedName name="_xlnm.Print_Area" localSheetId="0">'Balance General'!$A$1:$F$80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D34" i="2"/>
  <c r="C30" i="2"/>
  <c r="D28" i="2"/>
  <c r="D26" i="2"/>
  <c r="C26" i="2"/>
  <c r="D25" i="2"/>
  <c r="C25" i="2"/>
  <c r="D23" i="2"/>
  <c r="C23" i="2"/>
  <c r="E18" i="2"/>
  <c r="D18" i="2"/>
  <c r="E17" i="2"/>
  <c r="E19" i="2" s="1"/>
  <c r="D17" i="2"/>
  <c r="C20" i="2"/>
  <c r="C36" i="2" l="1"/>
  <c r="D36" i="2" s="1"/>
  <c r="L1048576" i="1" l="1"/>
  <c r="K1048576" i="1"/>
  <c r="J1048576" i="1"/>
  <c r="D64" i="1"/>
  <c r="D63" i="1"/>
  <c r="D61" i="1"/>
  <c r="D56" i="1"/>
  <c r="D39" i="1"/>
  <c r="D47" i="1" s="1"/>
  <c r="D30" i="1"/>
  <c r="D33" i="1" s="1"/>
  <c r="D21" i="1"/>
  <c r="D20" i="1"/>
  <c r="D19" i="1"/>
  <c r="D16" i="1"/>
  <c r="D66" i="1" l="1"/>
  <c r="D23" i="1"/>
  <c r="D35" i="1" s="1"/>
  <c r="D58" i="1"/>
  <c r="D67" i="1" l="1"/>
</calcChain>
</file>

<file path=xl/sharedStrings.xml><?xml version="1.0" encoding="utf-8"?>
<sst xmlns="http://schemas.openxmlformats.org/spreadsheetml/2006/main" count="141" uniqueCount="129">
  <si>
    <t>SERVICIO NACIONAL DE SALUD</t>
  </si>
  <si>
    <t>HOSPITAL UNIIVERSITARIO DOCENTE  TRAUMATOLOGICO DR. NEY ARIAS LORA</t>
  </si>
  <si>
    <t xml:space="preserve"> Balance General</t>
  </si>
  <si>
    <t xml:space="preserve"> Al _29__de_Febrero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</si>
  <si>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</si>
  <si>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</si>
  <si>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</si>
  <si>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</si>
  <si>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</si>
  <si>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</si>
  <si>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</si>
  <si>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</si>
  <si>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</si>
  <si>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</si>
  <si>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</si>
  <si>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</si>
  <si>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</si>
  <si>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</si>
  <si>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</si>
  <si>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</si>
  <si>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</si>
  <si>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</si>
  <si>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</si>
  <si>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</si>
  <si>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</si>
  <si>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</si>
  <si>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</si>
  <si>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</si>
  <si>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</si>
  <si>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</si>
  <si>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</si>
  <si>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</si>
  <si>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</si>
  <si>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</si>
  <si>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</si>
  <si>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</si>
  <si>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</si>
  <si>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</si>
  <si>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</si>
  <si>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</si>
  <si>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</si>
  <si>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</si>
  <si>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</si>
  <si>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</si>
  <si>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</si>
  <si>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</si>
  <si>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</si>
  <si>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</si>
  <si>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</si>
  <si>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</si>
  <si>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</si>
  <si>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</si>
  <si>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</si>
  <si>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</si>
  <si>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</si>
  <si>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</si>
  <si>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</si>
  <si>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_29__de_ Febrero_del__2024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</si>
  <si>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</si>
  <si>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</si>
  <si>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</si>
  <si>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</si>
  <si>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</si>
  <si>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</si>
  <si>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</si>
  <si>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</si>
  <si>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</si>
  <si>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</si>
  <si>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</si>
  <si>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</si>
  <si>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</si>
  <si>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</si>
  <si>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</si>
  <si>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</si>
  <si>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</si>
  <si>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</si>
  <si>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</si>
  <si>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</si>
  <si>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</si>
  <si>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Traumatologico Dr. Ney Arias Lora</t>
  </si>
  <si>
    <t>Estado de Flujo de Efectivo</t>
  </si>
  <si>
    <t>Del Ejercicio Terminado  al 29 de Febrero 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</si>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</sst>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3" fillId="0" borderId="0" xfId="0" applyNumberFormat="1" applyFont="1"/>
    <xf numFmtId="0" fontId="9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4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43" fontId="17" fillId="0" borderId="0" xfId="1" applyFont="1" applyFill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43" fontId="7" fillId="0" borderId="0" xfId="1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43" fontId="9" fillId="0" borderId="0" xfId="1" applyFont="1" applyFill="1" applyAlignment="1">
      <alignment vertical="center"/>
    </xf>
    <xf numFmtId="43" fontId="15" fillId="0" borderId="0" xfId="1" applyFont="1" applyFill="1"/>
    <xf numFmtId="0" fontId="1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3" fontId="20" fillId="0" borderId="0" xfId="1" applyFont="1" applyFill="1"/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43" fontId="14" fillId="0" borderId="0" xfId="0" applyNumberFormat="1" applyFont="1" applyAlignment="1">
      <alignment horizontal="center" vertical="center"/>
    </xf>
    <xf numFmtId="43" fontId="21" fillId="0" borderId="0" xfId="1" applyFont="1" applyFill="1"/>
    <xf numFmtId="43" fontId="22" fillId="0" borderId="0" xfId="1" applyFont="1"/>
    <xf numFmtId="0" fontId="3" fillId="0" borderId="0" xfId="0" applyFont="1" applyAlignment="1">
      <alignment horizontal="left" vertical="center"/>
    </xf>
    <xf numFmtId="0" fontId="15" fillId="0" borderId="0" xfId="0" applyFont="1" applyBorder="1"/>
    <xf numFmtId="43" fontId="23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43" fontId="14" fillId="0" borderId="0" xfId="1" applyFont="1" applyAlignment="1">
      <alignment horizontal="center" vertical="center"/>
    </xf>
    <xf numFmtId="43" fontId="19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2" fillId="0" borderId="0" xfId="1" applyFont="1" applyFill="1"/>
    <xf numFmtId="43" fontId="14" fillId="0" borderId="0" xfId="0" applyNumberFormat="1" applyFont="1" applyAlignment="1">
      <alignment horizontal="right" vertical="center"/>
    </xf>
    <xf numFmtId="164" fontId="19" fillId="0" borderId="3" xfId="0" applyNumberFormat="1" applyFont="1" applyBorder="1" applyAlignment="1">
      <alignment horizontal="right" vertical="center"/>
    </xf>
    <xf numFmtId="4" fontId="19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3" fontId="3" fillId="0" borderId="0" xfId="1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43" fontId="11" fillId="0" borderId="0" xfId="1" applyFont="1" applyAlignment="1">
      <alignment horizontal="justify" vertical="center" wrapText="1"/>
    </xf>
    <xf numFmtId="0" fontId="11" fillId="0" borderId="0" xfId="0" applyFont="1" applyAlignment="1">
      <alignment horizontal="left" vertical="center" wrapText="1"/>
    </xf>
    <xf numFmtId="43" fontId="15" fillId="0" borderId="0" xfId="1" applyFont="1" applyAlignment="1">
      <alignment horizontal="center"/>
    </xf>
    <xf numFmtId="43" fontId="11" fillId="0" borderId="1" xfId="1" applyFont="1" applyBorder="1" applyAlignment="1">
      <alignment horizontal="center" vertical="center" wrapText="1"/>
    </xf>
    <xf numFmtId="43" fontId="10" fillId="0" borderId="1" xfId="1" applyFont="1" applyBorder="1" applyAlignment="1">
      <alignment horizontal="center" vertical="center" wrapText="1"/>
    </xf>
    <xf numFmtId="43" fontId="20" fillId="0" borderId="0" xfId="0" applyNumberFormat="1" applyFont="1"/>
    <xf numFmtId="0" fontId="19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830036</xdr:colOff>
      <xdr:row>0</xdr:row>
      <xdr:rowOff>27214</xdr:rowOff>
    </xdr:from>
    <xdr:to>
      <xdr:col>3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254000</xdr:colOff>
      <xdr:row>69</xdr:row>
      <xdr:rowOff>127000</xdr:rowOff>
    </xdr:from>
    <xdr:to>
      <xdr:col>5</xdr:col>
      <xdr:colOff>993775</xdr:colOff>
      <xdr:row>77</xdr:row>
      <xdr:rowOff>136525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9125" y="109188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830036</xdr:colOff>
      <xdr:row>0</xdr:row>
      <xdr:rowOff>27214</xdr:rowOff>
    </xdr:from>
    <xdr:to>
      <xdr:col>3</xdr:col>
      <xdr:colOff>830036</xdr:colOff>
      <xdr:row>2</xdr:row>
      <xdr:rowOff>84365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152400</xdr:rowOff>
    </xdr:from>
    <xdr:to>
      <xdr:col>1</xdr:col>
      <xdr:colOff>1952625</xdr:colOff>
      <xdr:row>3</xdr:row>
      <xdr:rowOff>104775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180975</xdr:rowOff>
    </xdr:from>
    <xdr:to>
      <xdr:col>1</xdr:col>
      <xdr:colOff>1295400</xdr:colOff>
      <xdr:row>4</xdr:row>
      <xdr:rowOff>19050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180975"/>
          <a:ext cx="1781175" cy="6381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161925</xdr:rowOff>
    </xdr:from>
    <xdr:to>
      <xdr:col>1</xdr:col>
      <xdr:colOff>1314450</xdr:colOff>
      <xdr:row>2</xdr:row>
      <xdr:rowOff>190500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61925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Febrero%202024\Estados%20Financieros%20%20Febrer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11838424.688333333</v>
          </cell>
        </row>
      </sheetData>
      <sheetData sheetId="2" refreshError="1">
        <row r="59">
          <cell r="B59">
            <v>11537886.18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97627228.86999999</v>
          </cell>
        </row>
      </sheetData>
      <sheetData sheetId="12" refreshError="1">
        <row r="19">
          <cell r="D19">
            <v>425086943.08000004</v>
          </cell>
        </row>
      </sheetData>
      <sheetData sheetId="13" refreshError="1">
        <row r="22">
          <cell r="C22">
            <v>133031614.118</v>
          </cell>
        </row>
      </sheetData>
      <sheetData sheetId="14" refreshError="1">
        <row r="21">
          <cell r="K21">
            <v>585602.69333333336</v>
          </cell>
          <cell r="L21">
            <v>251715.11166666666</v>
          </cell>
        </row>
      </sheetData>
      <sheetData sheetId="15" refreshError="1">
        <row r="21">
          <cell r="D21">
            <v>83664484.260000005</v>
          </cell>
        </row>
        <row r="23">
          <cell r="D23">
            <v>1523676.77</v>
          </cell>
        </row>
      </sheetData>
      <sheetData sheetId="16" refreshError="1"/>
      <sheetData sheetId="17" refreshError="1">
        <row r="6">
          <cell r="Q6">
            <v>49877441.789999999</v>
          </cell>
        </row>
        <row r="7">
          <cell r="Q7">
            <v>5511567.8700000001</v>
          </cell>
        </row>
        <row r="8">
          <cell r="Q8">
            <v>21229800.059999999</v>
          </cell>
        </row>
        <row r="9">
          <cell r="Q9">
            <v>2087470.32</v>
          </cell>
        </row>
        <row r="14">
          <cell r="G14">
            <v>42546456.719999999</v>
          </cell>
        </row>
        <row r="15">
          <cell r="G15">
            <v>47686309.5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1048576"/>
  <sheetViews>
    <sheetView workbookViewId="0">
      <selection activeCell="F13" sqref="F13"/>
    </sheetView>
  </sheetViews>
  <sheetFormatPr baseColWidth="10" defaultColWidth="11.42578125" defaultRowHeight="15.75" x14ac:dyDescent="0.25"/>
  <cols>
    <col min="1" max="1" width="11.42578125" style="5"/>
    <col min="2" max="2" width="42.42578125" style="5" customWidth="1"/>
    <col min="3" max="3" width="20.85546875" style="5" customWidth="1"/>
    <col min="4" max="4" width="26" style="4" customWidth="1"/>
    <col min="5" max="5" width="16.42578125" style="5" bestFit="1" customWidth="1"/>
    <col min="6" max="7" width="18.5703125" style="4" bestFit="1" customWidth="1"/>
    <col min="8" max="8" width="14.42578125" style="4" bestFit="1" customWidth="1"/>
    <col min="9" max="9" width="16.85546875" style="4" bestFit="1" customWidth="1"/>
    <col min="10" max="10" width="16.28515625" style="4" bestFit="1" customWidth="1"/>
    <col min="11" max="11" width="12.140625" style="4" bestFit="1" customWidth="1"/>
    <col min="12" max="12" width="14.42578125" style="4" bestFit="1" customWidth="1"/>
    <col min="13" max="16384" width="11.42578125" style="5"/>
  </cols>
  <sheetData>
    <row r="1" spans="2:13" x14ac:dyDescent="0.25">
      <c r="B1" s="1"/>
      <c r="C1" s="2"/>
      <c r="D1" s="1"/>
      <c r="E1" s="3"/>
    </row>
    <row r="2" spans="2:13" x14ac:dyDescent="0.25">
      <c r="B2" s="1"/>
      <c r="C2" s="2"/>
      <c r="D2" s="1"/>
      <c r="E2" s="3"/>
    </row>
    <row r="3" spans="2:13" x14ac:dyDescent="0.25">
      <c r="B3" s="1"/>
      <c r="C3" s="2"/>
      <c r="D3" s="1"/>
      <c r="E3" s="3"/>
    </row>
    <row r="4" spans="2:13" ht="19.5" x14ac:dyDescent="0.25">
      <c r="B4" s="1"/>
      <c r="C4" s="6" t="s">
        <v>0</v>
      </c>
      <c r="D4" s="7"/>
      <c r="E4" s="3"/>
    </row>
    <row r="5" spans="2:13" ht="19.5" x14ac:dyDescent="0.25">
      <c r="B5" s="1"/>
      <c r="C5" s="8" t="s">
        <v>1</v>
      </c>
      <c r="D5" s="9"/>
      <c r="E5" s="3"/>
    </row>
    <row r="6" spans="2:13" ht="18.75" x14ac:dyDescent="0.25">
      <c r="C6" s="10"/>
      <c r="D6" s="11"/>
      <c r="E6" s="3"/>
    </row>
    <row r="7" spans="2:13" x14ac:dyDescent="0.25">
      <c r="B7" s="1"/>
      <c r="C7" s="12"/>
      <c r="D7" s="12"/>
      <c r="E7" s="3"/>
    </row>
    <row r="8" spans="2:13" ht="18" x14ac:dyDescent="0.25">
      <c r="B8" s="1"/>
      <c r="C8" s="13" t="s">
        <v>2</v>
      </c>
      <c r="D8" s="14"/>
      <c r="E8" s="3"/>
    </row>
    <row r="9" spans="2:13" ht="18" x14ac:dyDescent="0.25">
      <c r="B9" s="1"/>
      <c r="C9" s="13" t="s">
        <v>3</v>
      </c>
      <c r="D9" s="14"/>
      <c r="E9" s="3"/>
      <c r="M9" s="15"/>
    </row>
    <row r="10" spans="2:13" x14ac:dyDescent="0.25">
      <c r="B10" s="1"/>
      <c r="C10" s="12" t="s">
        <v>4</v>
      </c>
      <c r="D10" s="2"/>
      <c r="E10" s="3"/>
    </row>
    <row r="11" spans="2:13" x14ac:dyDescent="0.25">
      <c r="B11" s="1"/>
      <c r="C11" s="2"/>
      <c r="D11" s="16"/>
      <c r="E11" s="3"/>
    </row>
    <row r="12" spans="2:13" x14ac:dyDescent="0.25">
      <c r="B12" s="48"/>
      <c r="C12" s="48"/>
    </row>
    <row r="13" spans="2:13" ht="12.75" customHeight="1" x14ac:dyDescent="0.25">
      <c r="B13" s="17"/>
      <c r="C13" s="18"/>
    </row>
    <row r="14" spans="2:13" x14ac:dyDescent="0.25">
      <c r="B14" s="19" t="s">
        <v>5</v>
      </c>
      <c r="C14" s="17"/>
    </row>
    <row r="15" spans="2:13" x14ac:dyDescent="0.25">
      <c r="B15" s="19" t="s">
        <v>6</v>
      </c>
      <c r="C15" s="17"/>
    </row>
    <row r="16" spans="2:13" x14ac:dyDescent="0.25">
      <c r="B16" s="20" t="s">
        <v>7</v>
      </c>
      <c r="D16" s="21">
        <f>+'[1]Efectivo y Equivalente a efecti'!C25</f>
        <v>97627228.86999999</v>
      </c>
    </row>
    <row r="17" spans="2:5" x14ac:dyDescent="0.25">
      <c r="B17" s="20" t="s">
        <v>8</v>
      </c>
      <c r="D17" s="22">
        <v>0</v>
      </c>
    </row>
    <row r="18" spans="2:5" ht="31.5" x14ac:dyDescent="0.25">
      <c r="B18" s="20" t="s">
        <v>9</v>
      </c>
      <c r="D18" s="22">
        <v>0</v>
      </c>
    </row>
    <row r="19" spans="2:5" x14ac:dyDescent="0.25">
      <c r="B19" s="20" t="s">
        <v>10</v>
      </c>
      <c r="D19" s="21">
        <f>+'[1]Cuentas Por Cobrar'!D19</f>
        <v>425086943.08000004</v>
      </c>
    </row>
    <row r="20" spans="2:5" x14ac:dyDescent="0.25">
      <c r="B20" s="20" t="s">
        <v>11</v>
      </c>
      <c r="D20" s="21">
        <f>+[1]Inventario!C22</f>
        <v>133031614.118</v>
      </c>
    </row>
    <row r="21" spans="2:5" x14ac:dyDescent="0.25">
      <c r="B21" s="20" t="s">
        <v>12</v>
      </c>
      <c r="D21" s="23">
        <f>'[1]Pagos Anticipados '!K21</f>
        <v>585602.69333333336</v>
      </c>
    </row>
    <row r="22" spans="2:5" x14ac:dyDescent="0.25">
      <c r="B22" s="20" t="s">
        <v>13</v>
      </c>
      <c r="D22" s="24">
        <v>0</v>
      </c>
    </row>
    <row r="23" spans="2:5" x14ac:dyDescent="0.25">
      <c r="B23" s="19" t="s">
        <v>14</v>
      </c>
      <c r="D23" s="25">
        <f>SUM(D16:D22)</f>
        <v>656331388.76133347</v>
      </c>
    </row>
    <row r="24" spans="2:5" x14ac:dyDescent="0.25">
      <c r="B24" s="19"/>
      <c r="D24" s="26"/>
    </row>
    <row r="25" spans="2:5" x14ac:dyDescent="0.25">
      <c r="B25" s="19" t="s">
        <v>15</v>
      </c>
      <c r="D25" s="27"/>
    </row>
    <row r="26" spans="2:5" hidden="1" x14ac:dyDescent="0.25">
      <c r="B26" s="20" t="s">
        <v>16</v>
      </c>
      <c r="D26" s="28">
        <v>0</v>
      </c>
    </row>
    <row r="27" spans="2:5" hidden="1" x14ac:dyDescent="0.25">
      <c r="B27" s="20" t="s">
        <v>17</v>
      </c>
      <c r="D27" s="28">
        <v>0</v>
      </c>
    </row>
    <row r="28" spans="2:5" hidden="1" x14ac:dyDescent="0.25">
      <c r="B28" s="20" t="s">
        <v>18</v>
      </c>
      <c r="D28" s="28">
        <v>0</v>
      </c>
    </row>
    <row r="29" spans="2:5" hidden="1" x14ac:dyDescent="0.25">
      <c r="B29" s="20" t="s">
        <v>19</v>
      </c>
      <c r="D29" s="28">
        <v>0</v>
      </c>
    </row>
    <row r="30" spans="2:5" x14ac:dyDescent="0.25">
      <c r="B30" s="20" t="s">
        <v>20</v>
      </c>
      <c r="D30" s="22">
        <f>+'[1]Activo Fijo'!D21</f>
        <v>83664484.260000005</v>
      </c>
      <c r="E30" s="15"/>
    </row>
    <row r="31" spans="2:5" x14ac:dyDescent="0.25">
      <c r="B31" s="20" t="s">
        <v>21</v>
      </c>
      <c r="D31" s="23"/>
    </row>
    <row r="32" spans="2:5" hidden="1" x14ac:dyDescent="0.25">
      <c r="B32" s="20" t="s">
        <v>22</v>
      </c>
      <c r="D32" s="29">
        <v>0</v>
      </c>
    </row>
    <row r="33" spans="2:4" x14ac:dyDescent="0.25">
      <c r="B33" s="19" t="s">
        <v>23</v>
      </c>
      <c r="D33" s="25">
        <f>+D30</f>
        <v>83664484.260000005</v>
      </c>
    </row>
    <row r="34" spans="2:4" x14ac:dyDescent="0.25">
      <c r="B34" s="19"/>
      <c r="D34" s="26"/>
    </row>
    <row r="35" spans="2:4" ht="16.5" thickBot="1" x14ac:dyDescent="0.3">
      <c r="B35" s="19" t="s">
        <v>24</v>
      </c>
      <c r="D35" s="30">
        <f>+D23+D33</f>
        <v>739995873.02133346</v>
      </c>
    </row>
    <row r="36" spans="2:4" ht="16.5" thickTop="1" x14ac:dyDescent="0.25">
      <c r="B36" s="49" t="s">
        <v>25</v>
      </c>
      <c r="D36" s="17"/>
    </row>
    <row r="37" spans="2:4" x14ac:dyDescent="0.25">
      <c r="B37" s="49"/>
      <c r="D37" s="31"/>
    </row>
    <row r="38" spans="2:4" hidden="1" x14ac:dyDescent="0.25">
      <c r="B38" s="20" t="s">
        <v>26</v>
      </c>
      <c r="D38" s="28">
        <v>0</v>
      </c>
    </row>
    <row r="39" spans="2:4" hidden="1" x14ac:dyDescent="0.25">
      <c r="B39" s="20" t="s">
        <v>27</v>
      </c>
      <c r="D39" s="22">
        <f>+'[2]Cuentas Por Pagar'!C15</f>
        <v>0</v>
      </c>
    </row>
    <row r="40" spans="2:4" hidden="1" x14ac:dyDescent="0.25">
      <c r="B40" s="20" t="s">
        <v>28</v>
      </c>
      <c r="D40" s="22">
        <v>0</v>
      </c>
    </row>
    <row r="41" spans="2:4" ht="31.5" hidden="1" x14ac:dyDescent="0.25">
      <c r="B41" s="20" t="s">
        <v>29</v>
      </c>
      <c r="D41" s="22">
        <v>0</v>
      </c>
    </row>
    <row r="42" spans="2:4" ht="31.5" hidden="1" x14ac:dyDescent="0.25">
      <c r="B42" s="20" t="s">
        <v>30</v>
      </c>
      <c r="D42" s="22">
        <v>0</v>
      </c>
    </row>
    <row r="43" spans="2:4" x14ac:dyDescent="0.25">
      <c r="B43" s="20" t="s">
        <v>31</v>
      </c>
      <c r="D43" s="32">
        <v>28187563.649999999</v>
      </c>
    </row>
    <row r="44" spans="2:4" ht="31.5" hidden="1" x14ac:dyDescent="0.25">
      <c r="B44" s="20" t="s">
        <v>32</v>
      </c>
      <c r="D44" s="22">
        <v>0</v>
      </c>
    </row>
    <row r="45" spans="2:4" hidden="1" x14ac:dyDescent="0.25">
      <c r="B45" s="20" t="s">
        <v>33</v>
      </c>
      <c r="D45" s="22">
        <v>0</v>
      </c>
    </row>
    <row r="46" spans="2:4" hidden="1" x14ac:dyDescent="0.25">
      <c r="B46" s="20" t="s">
        <v>34</v>
      </c>
      <c r="D46" s="24">
        <v>0</v>
      </c>
    </row>
    <row r="47" spans="2:4" x14ac:dyDescent="0.25">
      <c r="B47" s="19" t="s">
        <v>35</v>
      </c>
      <c r="D47" s="25">
        <f>SUM(D38:D46)</f>
        <v>28187563.649999999</v>
      </c>
    </row>
    <row r="48" spans="2:4" x14ac:dyDescent="0.25">
      <c r="B48" s="19"/>
      <c r="D48" s="26"/>
    </row>
    <row r="49" spans="2:5" x14ac:dyDescent="0.25">
      <c r="B49" s="19" t="s">
        <v>36</v>
      </c>
      <c r="D49" s="17"/>
    </row>
    <row r="50" spans="2:5" x14ac:dyDescent="0.25">
      <c r="B50" s="20" t="s">
        <v>37</v>
      </c>
      <c r="D50" s="23">
        <v>5327210.5199999996</v>
      </c>
    </row>
    <row r="51" spans="2:5" hidden="1" x14ac:dyDescent="0.25">
      <c r="B51" s="20" t="s">
        <v>38</v>
      </c>
      <c r="D51" s="28">
        <v>0</v>
      </c>
    </row>
    <row r="52" spans="2:5" hidden="1" x14ac:dyDescent="0.25">
      <c r="B52" s="20" t="s">
        <v>39</v>
      </c>
      <c r="D52" s="28">
        <v>0</v>
      </c>
    </row>
    <row r="53" spans="2:5" hidden="1" x14ac:dyDescent="0.25">
      <c r="B53" s="20" t="s">
        <v>40</v>
      </c>
      <c r="D53" s="23"/>
    </row>
    <row r="54" spans="2:5" ht="31.5" hidden="1" x14ac:dyDescent="0.25">
      <c r="B54" s="20" t="s">
        <v>41</v>
      </c>
      <c r="D54" s="28">
        <v>0</v>
      </c>
    </row>
    <row r="55" spans="2:5" hidden="1" x14ac:dyDescent="0.25">
      <c r="B55" s="20" t="s">
        <v>42</v>
      </c>
      <c r="D55" s="29">
        <v>0</v>
      </c>
    </row>
    <row r="56" spans="2:5" x14ac:dyDescent="0.25">
      <c r="B56" s="19" t="s">
        <v>43</v>
      </c>
      <c r="D56" s="33">
        <f>SUM(D50:D55)</f>
        <v>5327210.5199999996</v>
      </c>
    </row>
    <row r="57" spans="2:5" x14ac:dyDescent="0.25">
      <c r="B57" s="19"/>
      <c r="D57" s="26"/>
      <c r="E57" s="34"/>
    </row>
    <row r="58" spans="2:5" x14ac:dyDescent="0.25">
      <c r="B58" s="19" t="s">
        <v>44</v>
      </c>
      <c r="D58" s="35">
        <f>+D47+D56</f>
        <v>33514774.169999998</v>
      </c>
      <c r="E58" s="34"/>
    </row>
    <row r="59" spans="2:5" x14ac:dyDescent="0.25">
      <c r="B59" s="19"/>
      <c r="D59" s="26"/>
      <c r="E59" s="34"/>
    </row>
    <row r="60" spans="2:5" x14ac:dyDescent="0.25">
      <c r="B60" s="19" t="s">
        <v>45</v>
      </c>
      <c r="D60" s="17"/>
      <c r="E60" s="34"/>
    </row>
    <row r="61" spans="2:5" x14ac:dyDescent="0.25">
      <c r="B61" s="20" t="s">
        <v>46</v>
      </c>
      <c r="D61" s="22">
        <f>+'[2]Cambio de Patrimonio'!B17</f>
        <v>412502736.45999998</v>
      </c>
      <c r="E61" s="34"/>
    </row>
    <row r="62" spans="2:5" x14ac:dyDescent="0.25">
      <c r="B62" s="20" t="s">
        <v>47</v>
      </c>
      <c r="D62" s="28">
        <v>0</v>
      </c>
      <c r="E62" s="36"/>
    </row>
    <row r="63" spans="2:5" x14ac:dyDescent="0.25">
      <c r="B63" s="20" t="s">
        <v>48</v>
      </c>
      <c r="D63" s="37">
        <f>+'[1]Estado de Rend. Fianac. Mensual'!B35</f>
        <v>11838424.688333333</v>
      </c>
      <c r="E63" s="34"/>
    </row>
    <row r="64" spans="2:5" x14ac:dyDescent="0.25">
      <c r="B64" s="20" t="s">
        <v>49</v>
      </c>
      <c r="D64" s="22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</f>
        <v>282139937.69999993</v>
      </c>
      <c r="E64" s="34"/>
    </row>
    <row r="65" spans="2:12" x14ac:dyDescent="0.25">
      <c r="B65" s="20" t="s">
        <v>50</v>
      </c>
      <c r="D65" s="29">
        <v>0</v>
      </c>
      <c r="E65" s="34"/>
    </row>
    <row r="66" spans="2:12" s="39" customFormat="1" x14ac:dyDescent="0.25">
      <c r="B66" s="38" t="s">
        <v>51</v>
      </c>
      <c r="D66" s="40">
        <f>SUM(D61:D65)</f>
        <v>706481098.84833324</v>
      </c>
      <c r="E66" s="34"/>
      <c r="F66" s="4"/>
      <c r="G66" s="4"/>
      <c r="H66" s="4"/>
      <c r="I66" s="4"/>
      <c r="J66" s="4"/>
      <c r="K66" s="41"/>
      <c r="L66" s="41"/>
    </row>
    <row r="67" spans="2:12" ht="32.25" thickBot="1" x14ac:dyDescent="0.3">
      <c r="B67" s="19" t="s">
        <v>52</v>
      </c>
      <c r="D67" s="42">
        <f>SUM(D58+D66)</f>
        <v>739995873.0183332</v>
      </c>
      <c r="E67" s="36"/>
    </row>
    <row r="68" spans="2:12" ht="16.5" thickTop="1" x14ac:dyDescent="0.25">
      <c r="C68" s="43"/>
      <c r="D68" s="44"/>
      <c r="E68" s="34"/>
    </row>
    <row r="69" spans="2:12" x14ac:dyDescent="0.25">
      <c r="C69" s="4"/>
      <c r="D69" s="45"/>
      <c r="E69" s="34"/>
    </row>
    <row r="70" spans="2:12" x14ac:dyDescent="0.25">
      <c r="C70" s="4"/>
      <c r="D70" s="44"/>
      <c r="E70" s="34"/>
    </row>
    <row r="71" spans="2:12" x14ac:dyDescent="0.25">
      <c r="B71"/>
      <c r="C71" s="15"/>
      <c r="D71" s="44"/>
    </row>
    <row r="72" spans="2:12" x14ac:dyDescent="0.25">
      <c r="D72" s="44"/>
    </row>
    <row r="73" spans="2:12" x14ac:dyDescent="0.25">
      <c r="C73"/>
      <c r="D73" s="44"/>
    </row>
    <row r="74" spans="2:12" x14ac:dyDescent="0.25">
      <c r="B74" s="46" t="s">
        <v>53</v>
      </c>
      <c r="D74" s="44"/>
    </row>
    <row r="75" spans="2:12" x14ac:dyDescent="0.25">
      <c r="B75" s="47" t="s">
        <v>54</v>
      </c>
      <c r="D75" s="44"/>
    </row>
    <row r="76" spans="2:12" x14ac:dyDescent="0.25">
      <c r="D76" s="44"/>
    </row>
    <row r="77" spans="2:12" x14ac:dyDescent="0.25">
      <c r="D77" s="44"/>
    </row>
    <row r="78" spans="2:12" x14ac:dyDescent="0.25">
      <c r="D78" s="44"/>
    </row>
    <row r="79" spans="2:12" x14ac:dyDescent="0.25">
      <c r="D79" s="44"/>
    </row>
    <row r="80" spans="2:12" x14ac:dyDescent="0.25">
      <c r="D80" s="44"/>
    </row>
    <row r="81" spans="4:4" x14ac:dyDescent="0.25">
      <c r="D81" s="44"/>
    </row>
    <row r="82" spans="4:4" x14ac:dyDescent="0.25">
      <c r="D82" s="44"/>
    </row>
    <row r="1048576" spans="10:12" x14ac:dyDescent="0.25">
      <c r="J1048576" s="4">
        <f>SUM(H1048576:I1048576)</f>
        <v>0</v>
      </c>
      <c r="K1048576" s="4">
        <f>SUM(K16)</f>
        <v>0</v>
      </c>
      <c r="L1048576" s="4">
        <f>SUM(L14:L1048575)</f>
        <v>0</v>
      </c>
    </row>
  </sheetData>
  <mergeCells count="2">
    <mergeCell ref="B12:C12"/>
    <mergeCell ref="B36:B37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74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9"/>
  <sheetViews>
    <sheetView workbookViewId="0">
      <selection activeCell="F6" sqref="F6"/>
    </sheetView>
  </sheetViews>
  <sheetFormatPr baseColWidth="10" defaultColWidth="11.42578125" defaultRowHeight="15.75" x14ac:dyDescent="0.25"/>
  <cols>
    <col min="1" max="1" width="11.42578125" style="5"/>
    <col min="2" max="2" width="43.85546875" style="5" customWidth="1"/>
    <col min="3" max="3" width="22" style="34" bestFit="1" customWidth="1"/>
    <col min="4" max="4" width="18.7109375" style="61" customWidth="1"/>
    <col min="5" max="5" width="15.28515625" style="61" customWidth="1"/>
    <col min="6" max="6" width="16.28515625" style="44" bestFit="1" customWidth="1"/>
    <col min="7" max="7" width="43.5703125" style="34" bestFit="1" customWidth="1"/>
    <col min="8" max="8" width="14.42578125" style="44" bestFit="1" customWidth="1"/>
    <col min="9" max="9" width="12.140625" style="44" bestFit="1" customWidth="1"/>
    <col min="10" max="12" width="11.5703125" style="4" bestFit="1" customWidth="1"/>
    <col min="13" max="16384" width="11.42578125" style="5"/>
  </cols>
  <sheetData>
    <row r="2" spans="1:13" x14ac:dyDescent="0.25">
      <c r="B2" s="1"/>
      <c r="C2" s="2"/>
      <c r="D2" s="50"/>
      <c r="E2" s="51"/>
    </row>
    <row r="3" spans="1:13" x14ac:dyDescent="0.25">
      <c r="B3" s="1"/>
      <c r="C3" s="2"/>
      <c r="D3" s="50"/>
      <c r="E3" s="51"/>
    </row>
    <row r="4" spans="1:13" x14ac:dyDescent="0.25">
      <c r="B4" s="1"/>
      <c r="C4" s="2"/>
      <c r="D4" s="50"/>
      <c r="E4" s="51"/>
    </row>
    <row r="5" spans="1:13" ht="19.5" x14ac:dyDescent="0.25">
      <c r="A5" s="52" t="s">
        <v>0</v>
      </c>
      <c r="B5" s="52"/>
      <c r="C5" s="52"/>
      <c r="D5" s="52"/>
      <c r="E5" s="52"/>
    </row>
    <row r="6" spans="1:13" ht="19.5" customHeight="1" x14ac:dyDescent="0.25">
      <c r="A6" s="53" t="s">
        <v>55</v>
      </c>
      <c r="B6" s="53"/>
      <c r="C6" s="53"/>
      <c r="D6" s="53"/>
      <c r="E6" s="53"/>
    </row>
    <row r="7" spans="1:13" ht="18.75" x14ac:dyDescent="0.25">
      <c r="C7" s="10"/>
      <c r="D7" s="54"/>
      <c r="E7" s="51"/>
    </row>
    <row r="8" spans="1:13" x14ac:dyDescent="0.25">
      <c r="A8" s="55" t="s">
        <v>56</v>
      </c>
      <c r="B8" s="55"/>
      <c r="C8" s="55"/>
      <c r="D8" s="55"/>
      <c r="E8" s="55"/>
    </row>
    <row r="9" spans="1:13" ht="18" customHeight="1" x14ac:dyDescent="0.25">
      <c r="A9" s="55"/>
      <c r="B9" s="55"/>
      <c r="C9" s="55"/>
      <c r="D9" s="55"/>
      <c r="E9" s="55"/>
    </row>
    <row r="10" spans="1:13" ht="18" x14ac:dyDescent="0.25">
      <c r="A10" s="56" t="s">
        <v>57</v>
      </c>
      <c r="B10" s="56"/>
      <c r="C10" s="56"/>
      <c r="D10" s="56"/>
      <c r="E10" s="56"/>
      <c r="M10" s="15"/>
    </row>
    <row r="11" spans="1:13" x14ac:dyDescent="0.25">
      <c r="A11" s="57" t="s">
        <v>4</v>
      </c>
      <c r="B11" s="57"/>
      <c r="C11" s="57"/>
      <c r="D11" s="57"/>
      <c r="E11" s="57"/>
      <c r="M11" s="15"/>
    </row>
    <row r="12" spans="1:13" x14ac:dyDescent="0.25">
      <c r="B12" s="58"/>
      <c r="C12" s="59"/>
      <c r="D12" s="60"/>
      <c r="E12" s="51"/>
      <c r="M12" s="15"/>
    </row>
    <row r="13" spans="1:13" x14ac:dyDescent="0.25">
      <c r="B13" s="48"/>
      <c r="C13" s="48"/>
      <c r="M13" s="15"/>
    </row>
    <row r="14" spans="1:13" x14ac:dyDescent="0.25">
      <c r="C14" s="62"/>
    </row>
    <row r="15" spans="1:13" x14ac:dyDescent="0.25">
      <c r="B15" s="63" t="s">
        <v>58</v>
      </c>
      <c r="D15" s="64"/>
      <c r="E15" s="64"/>
      <c r="M15" s="15"/>
    </row>
    <row r="16" spans="1:13" hidden="1" x14ac:dyDescent="0.25">
      <c r="B16" s="65" t="s">
        <v>59</v>
      </c>
      <c r="C16" s="66">
        <v>0</v>
      </c>
      <c r="D16" s="64"/>
      <c r="E16" s="64"/>
    </row>
    <row r="17" spans="2:8" x14ac:dyDescent="0.25">
      <c r="B17" s="65" t="s">
        <v>60</v>
      </c>
      <c r="C17" s="67">
        <v>47686309.5</v>
      </c>
      <c r="D17" s="68">
        <f>+'[1]Ejecucion Presupuestaria'!G15</f>
        <v>47686309.5</v>
      </c>
      <c r="E17" s="64">
        <f>+'[1]Ejecucion Presupuestaria'!G15</f>
        <v>47686309.5</v>
      </c>
      <c r="H17" s="69"/>
    </row>
    <row r="18" spans="2:8" x14ac:dyDescent="0.25">
      <c r="B18" s="65" t="s">
        <v>61</v>
      </c>
      <c r="C18" s="67">
        <v>42546456.719999999</v>
      </c>
      <c r="D18" s="68">
        <f>+'[1]Ejecucion Presupuestaria'!G14</f>
        <v>42546456.719999999</v>
      </c>
      <c r="E18" s="64">
        <f>+'[1]Ejecucion Presupuestaria'!G14</f>
        <v>42546456.719999999</v>
      </c>
    </row>
    <row r="19" spans="2:8" x14ac:dyDescent="0.25">
      <c r="B19" s="65" t="s">
        <v>62</v>
      </c>
      <c r="C19" s="81" t="s">
        <v>78</v>
      </c>
      <c r="D19" s="68"/>
      <c r="E19" s="64">
        <f>SUM(E17:E18)</f>
        <v>90232766.219999999</v>
      </c>
    </row>
    <row r="20" spans="2:8" x14ac:dyDescent="0.25">
      <c r="B20" s="63" t="s">
        <v>63</v>
      </c>
      <c r="C20" s="83">
        <f>SUM(C16:C19)</f>
        <v>90232766.219999999</v>
      </c>
      <c r="D20" s="68"/>
      <c r="E20" s="64"/>
    </row>
    <row r="21" spans="2:8" x14ac:dyDescent="0.25">
      <c r="B21" s="70"/>
      <c r="C21" s="71"/>
      <c r="D21" s="68"/>
      <c r="E21" s="72"/>
    </row>
    <row r="22" spans="2:8" x14ac:dyDescent="0.25">
      <c r="B22" s="73" t="s">
        <v>64</v>
      </c>
      <c r="D22" s="68"/>
      <c r="E22" s="64"/>
    </row>
    <row r="23" spans="2:8" x14ac:dyDescent="0.25">
      <c r="B23" s="65" t="s">
        <v>65</v>
      </c>
      <c r="C23" s="74">
        <f>+'[1]Ejecucion Presupuestaria'!Q6</f>
        <v>49877441.789999999</v>
      </c>
      <c r="D23" s="68">
        <f>+'[1]Ejecucion Presupuestaria'!Q6</f>
        <v>49877441.789999999</v>
      </c>
      <c r="E23" s="64"/>
    </row>
    <row r="24" spans="2:8" x14ac:dyDescent="0.25">
      <c r="B24" s="65" t="s">
        <v>66</v>
      </c>
      <c r="C24" s="74"/>
      <c r="D24" s="68"/>
      <c r="E24" s="64"/>
    </row>
    <row r="25" spans="2:8" x14ac:dyDescent="0.25">
      <c r="B25" s="65" t="s">
        <v>67</v>
      </c>
      <c r="C25" s="74">
        <f>+'[1]Ejecucion Presupuestaria'!Q8</f>
        <v>21229800.059999999</v>
      </c>
      <c r="D25" s="68">
        <f>+'[1]Ejecucion Presupuestaria'!Q8</f>
        <v>21229800.059999999</v>
      </c>
      <c r="E25" s="64"/>
    </row>
    <row r="26" spans="2:8" x14ac:dyDescent="0.25">
      <c r="B26" s="65" t="s">
        <v>68</v>
      </c>
      <c r="C26" s="74">
        <f>+'[1]Activo Fijo'!D23+'[1]Pagos Anticipados '!L21</f>
        <v>1775391.8816666666</v>
      </c>
      <c r="D26" s="68">
        <f>+'[1]Activo Fijo'!D23+'[1]Pagos Anticipados '!L21</f>
        <v>1775391.8816666666</v>
      </c>
      <c r="E26" s="64"/>
    </row>
    <row r="27" spans="2:8" x14ac:dyDescent="0.25">
      <c r="B27" s="65" t="s">
        <v>69</v>
      </c>
      <c r="C27" s="66"/>
      <c r="D27" s="68"/>
      <c r="E27" s="64"/>
    </row>
    <row r="28" spans="2:8" x14ac:dyDescent="0.25">
      <c r="B28" s="65" t="s">
        <v>70</v>
      </c>
      <c r="C28" s="67">
        <v>5511567.8700000001</v>
      </c>
      <c r="D28" s="68">
        <f>+'[1]Ejecucion Presupuestaria'!Q7</f>
        <v>5511567.8700000001</v>
      </c>
      <c r="E28" s="64"/>
    </row>
    <row r="29" spans="2:8" x14ac:dyDescent="0.25">
      <c r="B29" s="65" t="s">
        <v>71</v>
      </c>
      <c r="C29" s="81" t="s">
        <v>78</v>
      </c>
      <c r="D29" s="68"/>
      <c r="E29" s="64"/>
    </row>
    <row r="30" spans="2:8" x14ac:dyDescent="0.25">
      <c r="B30" s="63" t="s">
        <v>72</v>
      </c>
      <c r="C30" s="82">
        <f>SUM(C23:C29)</f>
        <v>78394201.601666659</v>
      </c>
      <c r="D30" s="68"/>
      <c r="E30" s="64"/>
    </row>
    <row r="31" spans="2:8" x14ac:dyDescent="0.25">
      <c r="B31" s="70"/>
      <c r="C31" s="71"/>
      <c r="D31" s="68"/>
      <c r="E31" s="64"/>
    </row>
    <row r="32" spans="2:8" x14ac:dyDescent="0.25">
      <c r="B32" s="65" t="s">
        <v>73</v>
      </c>
      <c r="C32" s="66" t="s">
        <v>74</v>
      </c>
      <c r="D32" s="68"/>
      <c r="E32" s="64"/>
    </row>
    <row r="33" spans="2:5" x14ac:dyDescent="0.25">
      <c r="B33" s="70"/>
      <c r="D33" s="68"/>
      <c r="E33" s="64"/>
    </row>
    <row r="34" spans="2:5" x14ac:dyDescent="0.25">
      <c r="B34" s="65" t="s">
        <v>75</v>
      </c>
      <c r="C34" s="66">
        <v>0</v>
      </c>
      <c r="D34" s="68">
        <f>+'[1]Ejecucion Presupuestaria'!Q9</f>
        <v>2087470.32</v>
      </c>
      <c r="E34" s="64"/>
    </row>
    <row r="35" spans="2:5" x14ac:dyDescent="0.25">
      <c r="B35" s="70"/>
      <c r="D35" s="68">
        <f>+D33+D34</f>
        <v>2087470.32</v>
      </c>
      <c r="E35" s="64"/>
    </row>
    <row r="36" spans="2:5" x14ac:dyDescent="0.25">
      <c r="B36" s="63" t="s">
        <v>48</v>
      </c>
      <c r="C36" s="75">
        <f>+C20-C30</f>
        <v>11838564.61833334</v>
      </c>
      <c r="D36" s="68">
        <f>+C36-'[1]Flujo de Efectivo Mensual'!B59</f>
        <v>300678.43833333999</v>
      </c>
      <c r="E36" s="64"/>
    </row>
    <row r="37" spans="2:5" x14ac:dyDescent="0.25">
      <c r="B37" s="70"/>
      <c r="C37" s="71"/>
      <c r="D37" s="68"/>
      <c r="E37" s="64"/>
    </row>
    <row r="38" spans="2:5" x14ac:dyDescent="0.25">
      <c r="B38" s="76" t="s">
        <v>76</v>
      </c>
      <c r="D38" s="68"/>
      <c r="E38" s="64"/>
    </row>
    <row r="39" spans="2:5" x14ac:dyDescent="0.25">
      <c r="B39" s="65" t="s">
        <v>77</v>
      </c>
      <c r="C39" s="66">
        <v>0</v>
      </c>
      <c r="D39" s="68"/>
      <c r="E39" s="64"/>
    </row>
    <row r="40" spans="2:5" x14ac:dyDescent="0.25">
      <c r="B40" s="65" t="s">
        <v>50</v>
      </c>
      <c r="C40" s="66">
        <v>0</v>
      </c>
      <c r="D40" s="68"/>
      <c r="E40" s="64"/>
    </row>
    <row r="41" spans="2:5" ht="16.5" thickBot="1" x14ac:dyDescent="0.3">
      <c r="B41" s="77"/>
      <c r="C41" s="78">
        <v>0</v>
      </c>
      <c r="D41" s="68"/>
      <c r="E41" s="64"/>
    </row>
    <row r="42" spans="2:5" ht="16.5" thickTop="1" x14ac:dyDescent="0.25">
      <c r="B42" s="70"/>
      <c r="D42" s="68"/>
      <c r="E42" s="64"/>
    </row>
    <row r="43" spans="2:5" x14ac:dyDescent="0.25">
      <c r="B43" s="79"/>
      <c r="D43" s="68"/>
      <c r="E43" s="64"/>
    </row>
    <row r="44" spans="2:5" x14ac:dyDescent="0.25">
      <c r="B44" s="79"/>
      <c r="D44" s="68"/>
      <c r="E44" s="64"/>
    </row>
    <row r="45" spans="2:5" x14ac:dyDescent="0.25">
      <c r="B45" s="79"/>
      <c r="D45" s="68"/>
      <c r="E45" s="64"/>
    </row>
    <row r="46" spans="2:5" x14ac:dyDescent="0.25">
      <c r="B46" s="79"/>
      <c r="D46" s="80"/>
    </row>
    <row r="47" spans="2:5" x14ac:dyDescent="0.25">
      <c r="D47" s="80"/>
    </row>
    <row r="48" spans="2:5" x14ac:dyDescent="0.25">
      <c r="B48" s="46" t="s">
        <v>53</v>
      </c>
      <c r="D48" s="80"/>
    </row>
    <row r="49" spans="2:2" x14ac:dyDescent="0.25">
      <c r="B49" s="47" t="s">
        <v>54</v>
      </c>
    </row>
  </sheetData>
  <mergeCells count="6">
    <mergeCell ref="A5:E5"/>
    <mergeCell ref="A6:E6"/>
    <mergeCell ref="A8:E9"/>
    <mergeCell ref="A10:E10"/>
    <mergeCell ref="A11:E11"/>
    <mergeCell ref="B13:C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72"/>
  <sheetViews>
    <sheetView tabSelected="1" workbookViewId="0">
      <selection activeCell="I4" sqref="I4"/>
    </sheetView>
  </sheetViews>
  <sheetFormatPr baseColWidth="10" defaultColWidth="11.42578125" defaultRowHeight="15.75" x14ac:dyDescent="0.25"/>
  <cols>
    <col min="1" max="1" width="7" style="5" customWidth="1"/>
    <col min="2" max="2" width="58.7109375" style="5" customWidth="1"/>
    <col min="3" max="3" width="21.42578125" style="4" customWidth="1"/>
    <col min="4" max="4" width="18.5703125" style="4" bestFit="1" customWidth="1"/>
    <col min="5" max="5" width="6.85546875" style="4" customWidth="1"/>
    <col min="6" max="6" width="17.42578125" style="4" bestFit="1" customWidth="1"/>
    <col min="7" max="8" width="13.28515625" style="4" bestFit="1" customWidth="1"/>
    <col min="9" max="9" width="14.42578125" style="4" bestFit="1" customWidth="1"/>
    <col min="10" max="16384" width="11.42578125" style="5"/>
  </cols>
  <sheetData>
    <row r="5" spans="2:5" x14ac:dyDescent="0.25">
      <c r="B5" s="97" t="s">
        <v>79</v>
      </c>
      <c r="C5" s="97"/>
    </row>
    <row r="6" spans="2:5" x14ac:dyDescent="0.25">
      <c r="B6" s="48" t="s">
        <v>80</v>
      </c>
      <c r="C6" s="48"/>
    </row>
    <row r="7" spans="2:5" x14ac:dyDescent="0.25">
      <c r="B7" s="48" t="s">
        <v>81</v>
      </c>
      <c r="C7" s="48"/>
    </row>
    <row r="8" spans="2:5" x14ac:dyDescent="0.25">
      <c r="B8" s="48" t="s">
        <v>82</v>
      </c>
      <c r="C8" s="48"/>
    </row>
    <row r="9" spans="2:5" x14ac:dyDescent="0.25">
      <c r="B9" s="84"/>
    </row>
    <row r="10" spans="2:5" x14ac:dyDescent="0.25">
      <c r="B10" s="84"/>
      <c r="D10" s="44"/>
      <c r="E10" s="44"/>
    </row>
    <row r="11" spans="2:5" x14ac:dyDescent="0.25">
      <c r="B11" s="85" t="s">
        <v>83</v>
      </c>
      <c r="D11" s="44"/>
      <c r="E11" s="44"/>
    </row>
    <row r="12" spans="2:5" hidden="1" x14ac:dyDescent="0.25">
      <c r="B12" s="86" t="s">
        <v>84</v>
      </c>
      <c r="C12" s="23">
        <v>0</v>
      </c>
      <c r="D12" s="44"/>
      <c r="E12" s="44"/>
    </row>
    <row r="13" spans="2:5" hidden="1" x14ac:dyDescent="0.25">
      <c r="B13" s="86" t="s">
        <v>85</v>
      </c>
      <c r="C13" s="23">
        <v>0</v>
      </c>
      <c r="D13" s="44"/>
      <c r="E13" s="44"/>
    </row>
    <row r="14" spans="2:5" x14ac:dyDescent="0.25">
      <c r="B14" s="86" t="s">
        <v>86</v>
      </c>
      <c r="C14" s="23">
        <v>47686309.5</v>
      </c>
      <c r="D14" s="44"/>
      <c r="E14" s="44"/>
    </row>
    <row r="15" spans="2:5" x14ac:dyDescent="0.25">
      <c r="B15" s="86" t="s">
        <v>87</v>
      </c>
      <c r="C15" s="23">
        <v>42546456.719999999</v>
      </c>
      <c r="D15" s="44"/>
      <c r="E15" s="44"/>
    </row>
    <row r="16" spans="2:5" hidden="1" x14ac:dyDescent="0.25">
      <c r="B16" s="86" t="s">
        <v>88</v>
      </c>
      <c r="C16" s="23"/>
      <c r="D16" s="44"/>
      <c r="E16" s="44"/>
    </row>
    <row r="17" spans="2:5" hidden="1" x14ac:dyDescent="0.25">
      <c r="B17" s="86" t="s">
        <v>89</v>
      </c>
      <c r="C17" s="23"/>
      <c r="D17" s="44"/>
      <c r="E17" s="44"/>
    </row>
    <row r="18" spans="2:5" hidden="1" x14ac:dyDescent="0.25">
      <c r="B18" s="86" t="s">
        <v>90</v>
      </c>
      <c r="C18" s="23"/>
      <c r="D18" s="44"/>
      <c r="E18" s="44"/>
    </row>
    <row r="19" spans="2:5" x14ac:dyDescent="0.25">
      <c r="B19" s="86" t="s">
        <v>91</v>
      </c>
      <c r="C19" s="23">
        <v>11400</v>
      </c>
      <c r="D19" s="44"/>
      <c r="E19" s="44"/>
    </row>
    <row r="20" spans="2:5" ht="31.5" hidden="1" x14ac:dyDescent="0.25">
      <c r="B20" s="86" t="s">
        <v>92</v>
      </c>
      <c r="C20" s="23">
        <v>0</v>
      </c>
      <c r="D20" s="44"/>
      <c r="E20" s="44"/>
    </row>
    <row r="21" spans="2:5" x14ac:dyDescent="0.25">
      <c r="B21" s="86" t="s">
        <v>93</v>
      </c>
      <c r="C21" s="23">
        <v>-43608808.5</v>
      </c>
      <c r="D21" s="44"/>
      <c r="E21" s="44"/>
    </row>
    <row r="22" spans="2:5" x14ac:dyDescent="0.25">
      <c r="B22" s="86" t="s">
        <v>94</v>
      </c>
      <c r="C22" s="23">
        <v>-6268633.29</v>
      </c>
      <c r="D22" s="44"/>
      <c r="E22" s="44"/>
    </row>
    <row r="23" spans="2:5" hidden="1" x14ac:dyDescent="0.25">
      <c r="B23" s="86" t="s">
        <v>95</v>
      </c>
      <c r="C23" s="23">
        <v>0</v>
      </c>
      <c r="D23" s="44"/>
      <c r="E23" s="44"/>
    </row>
    <row r="24" spans="2:5" x14ac:dyDescent="0.25">
      <c r="B24" s="86" t="s">
        <v>96</v>
      </c>
      <c r="C24" s="23">
        <v>-21229800.059999999</v>
      </c>
      <c r="D24" s="44"/>
      <c r="E24" s="44"/>
    </row>
    <row r="25" spans="2:5" hidden="1" x14ac:dyDescent="0.25">
      <c r="B25" s="86" t="s">
        <v>97</v>
      </c>
      <c r="C25" s="23">
        <v>0</v>
      </c>
      <c r="D25" s="44"/>
      <c r="E25" s="44"/>
    </row>
    <row r="26" spans="2:5" hidden="1" x14ac:dyDescent="0.25">
      <c r="B26" s="86" t="s">
        <v>98</v>
      </c>
      <c r="C26" s="23">
        <v>0</v>
      </c>
      <c r="D26" s="44"/>
      <c r="E26" s="44"/>
    </row>
    <row r="27" spans="2:5" x14ac:dyDescent="0.25">
      <c r="B27" s="86" t="s">
        <v>99</v>
      </c>
      <c r="C27" s="23">
        <v>-5511567.8700000001</v>
      </c>
      <c r="D27" s="44"/>
      <c r="E27" s="44"/>
    </row>
    <row r="28" spans="2:5" x14ac:dyDescent="0.25">
      <c r="B28" s="19" t="s">
        <v>100</v>
      </c>
      <c r="C28" s="87">
        <v>13625356.5</v>
      </c>
      <c r="D28" s="44"/>
      <c r="E28" s="44"/>
    </row>
    <row r="29" spans="2:5" x14ac:dyDescent="0.25">
      <c r="B29" s="88"/>
      <c r="C29" s="89"/>
      <c r="D29" s="44"/>
      <c r="E29" s="44"/>
    </row>
    <row r="30" spans="2:5" x14ac:dyDescent="0.25">
      <c r="B30" s="90" t="s">
        <v>101</v>
      </c>
      <c r="C30" s="91"/>
      <c r="D30" s="44"/>
      <c r="E30" s="44"/>
    </row>
    <row r="31" spans="2:5" hidden="1" x14ac:dyDescent="0.25">
      <c r="B31" s="92" t="s">
        <v>102</v>
      </c>
      <c r="C31" s="23">
        <v>0</v>
      </c>
      <c r="D31" s="44"/>
      <c r="E31" s="44"/>
    </row>
    <row r="32" spans="2:5" hidden="1" x14ac:dyDescent="0.25">
      <c r="B32" s="86" t="s">
        <v>103</v>
      </c>
      <c r="C32" s="23">
        <v>0</v>
      </c>
      <c r="D32" s="44"/>
      <c r="E32" s="44"/>
    </row>
    <row r="33" spans="2:5" ht="31.5" hidden="1" x14ac:dyDescent="0.25">
      <c r="B33" s="86" t="s">
        <v>104</v>
      </c>
      <c r="C33" s="23">
        <v>0</v>
      </c>
      <c r="D33" s="44"/>
      <c r="E33" s="44"/>
    </row>
    <row r="34" spans="2:5" ht="31.5" hidden="1" x14ac:dyDescent="0.25">
      <c r="B34" s="86" t="s">
        <v>105</v>
      </c>
      <c r="C34" s="23">
        <v>0</v>
      </c>
      <c r="D34" s="44"/>
      <c r="E34" s="44"/>
    </row>
    <row r="35" spans="2:5" ht="31.5" hidden="1" x14ac:dyDescent="0.25">
      <c r="B35" s="86" t="s">
        <v>106</v>
      </c>
      <c r="C35" s="23">
        <v>0</v>
      </c>
      <c r="D35" s="44"/>
      <c r="E35" s="44"/>
    </row>
    <row r="36" spans="2:5" hidden="1" x14ac:dyDescent="0.25">
      <c r="B36" s="86" t="s">
        <v>91</v>
      </c>
      <c r="C36" s="23">
        <v>0</v>
      </c>
      <c r="D36" s="44"/>
      <c r="E36" s="44"/>
    </row>
    <row r="37" spans="2:5" x14ac:dyDescent="0.25">
      <c r="B37" s="86" t="s">
        <v>107</v>
      </c>
      <c r="C37" s="23">
        <v>-2087470.32</v>
      </c>
      <c r="D37" s="93"/>
      <c r="E37" s="44"/>
    </row>
    <row r="38" spans="2:5" ht="31.5" hidden="1" x14ac:dyDescent="0.25">
      <c r="B38" s="86" t="s">
        <v>108</v>
      </c>
      <c r="C38" s="23">
        <v>0</v>
      </c>
      <c r="D38" s="44"/>
      <c r="E38" s="44"/>
    </row>
    <row r="39" spans="2:5" ht="31.5" hidden="1" x14ac:dyDescent="0.25">
      <c r="B39" s="86" t="s">
        <v>109</v>
      </c>
      <c r="C39" s="23">
        <v>0</v>
      </c>
      <c r="D39" s="44"/>
      <c r="E39" s="44"/>
    </row>
    <row r="40" spans="2:5" ht="31.5" hidden="1" x14ac:dyDescent="0.25">
      <c r="B40" s="86" t="s">
        <v>110</v>
      </c>
      <c r="C40" s="23">
        <v>0</v>
      </c>
      <c r="D40" s="44"/>
      <c r="E40" s="44"/>
    </row>
    <row r="41" spans="2:5" ht="31.5" hidden="1" x14ac:dyDescent="0.25">
      <c r="B41" s="86" t="s">
        <v>111</v>
      </c>
      <c r="C41" s="23">
        <v>0</v>
      </c>
      <c r="D41" s="44"/>
      <c r="E41" s="44"/>
    </row>
    <row r="42" spans="2:5" hidden="1" x14ac:dyDescent="0.25">
      <c r="B42" s="86" t="s">
        <v>112</v>
      </c>
      <c r="C42" s="23">
        <v>0</v>
      </c>
      <c r="D42" s="44"/>
      <c r="E42" s="44"/>
    </row>
    <row r="43" spans="2:5" hidden="1" x14ac:dyDescent="0.25">
      <c r="B43" s="86" t="s">
        <v>99</v>
      </c>
      <c r="C43" s="94">
        <v>0</v>
      </c>
      <c r="D43" s="44"/>
      <c r="E43" s="44"/>
    </row>
    <row r="44" spans="2:5" x14ac:dyDescent="0.25">
      <c r="B44" s="90" t="s">
        <v>113</v>
      </c>
      <c r="C44" s="95">
        <v>-2087470.32</v>
      </c>
      <c r="D44" s="44"/>
      <c r="E44" s="44"/>
    </row>
    <row r="45" spans="2:5" x14ac:dyDescent="0.25">
      <c r="B45" s="88"/>
      <c r="C45" s="89"/>
      <c r="D45" s="44"/>
      <c r="E45" s="44"/>
    </row>
    <row r="46" spans="2:5" x14ac:dyDescent="0.25">
      <c r="B46" s="90" t="s">
        <v>114</v>
      </c>
      <c r="C46" s="91"/>
      <c r="D46" s="44"/>
      <c r="E46" s="44"/>
    </row>
    <row r="47" spans="2:5" hidden="1" x14ac:dyDescent="0.25">
      <c r="B47" s="86" t="s">
        <v>115</v>
      </c>
      <c r="C47" s="23">
        <v>0</v>
      </c>
      <c r="D47" s="44"/>
      <c r="E47" s="44"/>
    </row>
    <row r="48" spans="2:5" hidden="1" x14ac:dyDescent="0.25">
      <c r="B48" s="86" t="s">
        <v>116</v>
      </c>
      <c r="C48" s="23">
        <v>0</v>
      </c>
      <c r="D48" s="44"/>
      <c r="E48" s="44"/>
    </row>
    <row r="49" spans="2:5" hidden="1" x14ac:dyDescent="0.25">
      <c r="B49" s="86" t="s">
        <v>117</v>
      </c>
      <c r="C49" s="23">
        <v>0</v>
      </c>
      <c r="D49" s="44"/>
      <c r="E49" s="44"/>
    </row>
    <row r="50" spans="2:5" ht="31.5" hidden="1" x14ac:dyDescent="0.25">
      <c r="B50" s="86" t="s">
        <v>118</v>
      </c>
      <c r="C50" s="23">
        <v>0</v>
      </c>
      <c r="D50" s="44"/>
      <c r="E50" s="44"/>
    </row>
    <row r="51" spans="2:5" hidden="1" x14ac:dyDescent="0.25">
      <c r="B51" s="86" t="s">
        <v>91</v>
      </c>
      <c r="C51" s="23">
        <v>0</v>
      </c>
      <c r="D51" s="44"/>
      <c r="E51" s="44"/>
    </row>
    <row r="52" spans="2:5" ht="31.5" hidden="1" x14ac:dyDescent="0.25">
      <c r="B52" s="86" t="s">
        <v>119</v>
      </c>
      <c r="C52" s="23">
        <v>0</v>
      </c>
      <c r="D52" s="44"/>
      <c r="E52" s="44"/>
    </row>
    <row r="53" spans="2:5" ht="31.5" hidden="1" x14ac:dyDescent="0.25">
      <c r="B53" s="86" t="s">
        <v>120</v>
      </c>
      <c r="C53" s="23">
        <v>0</v>
      </c>
      <c r="D53" s="44"/>
      <c r="E53" s="44"/>
    </row>
    <row r="54" spans="2:5" hidden="1" x14ac:dyDescent="0.25">
      <c r="B54" s="86" t="s">
        <v>121</v>
      </c>
      <c r="C54" s="23">
        <v>0</v>
      </c>
      <c r="D54" s="44"/>
      <c r="E54" s="44"/>
    </row>
    <row r="55" spans="2:5" hidden="1" x14ac:dyDescent="0.25">
      <c r="B55" s="86" t="s">
        <v>122</v>
      </c>
      <c r="C55" s="23">
        <v>0</v>
      </c>
      <c r="D55" s="44"/>
      <c r="E55" s="44"/>
    </row>
    <row r="56" spans="2:5" ht="31.5" hidden="1" x14ac:dyDescent="0.25">
      <c r="B56" s="86" t="s">
        <v>123</v>
      </c>
      <c r="C56" s="23">
        <v>0</v>
      </c>
      <c r="D56" s="44"/>
      <c r="E56" s="44"/>
    </row>
    <row r="57" spans="2:5" hidden="1" x14ac:dyDescent="0.25">
      <c r="B57" s="86" t="s">
        <v>124</v>
      </c>
      <c r="C57" s="94">
        <v>0</v>
      </c>
      <c r="D57" s="44"/>
      <c r="E57" s="44"/>
    </row>
    <row r="58" spans="2:5" x14ac:dyDescent="0.25">
      <c r="B58" s="90" t="s">
        <v>125</v>
      </c>
      <c r="C58" s="87">
        <v>0</v>
      </c>
      <c r="D58" s="44"/>
      <c r="E58" s="44"/>
    </row>
    <row r="59" spans="2:5" x14ac:dyDescent="0.25">
      <c r="B59" s="88"/>
      <c r="D59" s="44"/>
      <c r="E59" s="44"/>
    </row>
    <row r="60" spans="2:5" ht="31.5" x14ac:dyDescent="0.25">
      <c r="B60" s="86" t="s">
        <v>126</v>
      </c>
      <c r="C60" s="23">
        <v>11537886.18</v>
      </c>
      <c r="D60" s="44"/>
      <c r="E60" s="44"/>
    </row>
    <row r="61" spans="2:5" x14ac:dyDescent="0.25">
      <c r="B61" s="86" t="s">
        <v>127</v>
      </c>
      <c r="C61" s="94">
        <v>86089342.689999998</v>
      </c>
      <c r="D61" s="44"/>
      <c r="E61" s="44"/>
    </row>
    <row r="62" spans="2:5" x14ac:dyDescent="0.25">
      <c r="B62" s="19" t="s">
        <v>128</v>
      </c>
      <c r="C62" s="87">
        <v>97627228.870000005</v>
      </c>
      <c r="D62" s="44"/>
      <c r="E62" s="44"/>
    </row>
    <row r="63" spans="2:5" x14ac:dyDescent="0.25">
      <c r="D63" s="44"/>
      <c r="E63" s="44"/>
    </row>
    <row r="64" spans="2:5" x14ac:dyDescent="0.25">
      <c r="C64" s="96">
        <v>97627228.86999999</v>
      </c>
      <c r="D64" s="44"/>
      <c r="E64" s="44"/>
    </row>
    <row r="65" spans="2:5" x14ac:dyDescent="0.25">
      <c r="D65" s="44"/>
      <c r="E65" s="44"/>
    </row>
    <row r="66" spans="2:5" x14ac:dyDescent="0.25">
      <c r="D66" s="44"/>
      <c r="E66" s="44"/>
    </row>
    <row r="67" spans="2:5" x14ac:dyDescent="0.25">
      <c r="D67" s="44"/>
      <c r="E67" s="44"/>
    </row>
    <row r="68" spans="2:5" x14ac:dyDescent="0.25">
      <c r="C68" s="44"/>
      <c r="D68" s="44"/>
      <c r="E68" s="44"/>
    </row>
    <row r="69" spans="2:5" x14ac:dyDescent="0.25">
      <c r="D69" s="44"/>
      <c r="E69" s="44"/>
    </row>
    <row r="71" spans="2:5" x14ac:dyDescent="0.25">
      <c r="B71" s="46" t="s">
        <v>53</v>
      </c>
    </row>
    <row r="72" spans="2:5" x14ac:dyDescent="0.25">
      <c r="B72" s="47" t="s">
        <v>54</v>
      </c>
    </row>
  </sheetData>
  <mergeCells count="4">
    <mergeCell ref="B5:C5"/>
    <mergeCell ref="B6:C6"/>
    <mergeCell ref="B7:C7"/>
    <mergeCell ref="B8:C8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Flujo de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2024-03-08T15:31:46Z</cp:lastPrinted>
  <dcterms:created xsi:type="dcterms:W3CDTF">2024-03-07T19:10:07Z</dcterms:created>
  <dcterms:modified xsi:type="dcterms:W3CDTF">2024-03-08T16:04:38Z</dcterms:modified>
</cp:coreProperties>
</file>