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12 - Diciembre\Excell\"/>
    </mc:Choice>
  </mc:AlternateContent>
  <bookViews>
    <workbookView xWindow="0" yWindow="0" windowWidth="20490" windowHeight="7755"/>
  </bookViews>
  <sheets>
    <sheet name="INFORME PERSI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2" i="1" l="1"/>
  <c r="A19" i="1"/>
  <c r="A18" i="1"/>
  <c r="A17" i="1"/>
  <c r="A16" i="1"/>
  <c r="A15" i="1"/>
  <c r="A14" i="1"/>
  <c r="A13" i="1"/>
  <c r="A12" i="1"/>
  <c r="A11" i="1"/>
  <c r="A10" i="1"/>
  <c r="A9" i="1"/>
  <c r="A8" i="1"/>
  <c r="I19" i="1" l="1"/>
  <c r="I9" i="1"/>
  <c r="I10" i="1"/>
  <c r="I11" i="1"/>
  <c r="I13" i="1"/>
  <c r="I14" i="1"/>
  <c r="I15" i="1"/>
  <c r="I17" i="1"/>
  <c r="I18" i="1"/>
  <c r="I8" i="1"/>
</calcChain>
</file>

<file path=xl/sharedStrings.xml><?xml version="1.0" encoding="utf-8"?>
<sst xmlns="http://schemas.openxmlformats.org/spreadsheetml/2006/main" count="18" uniqueCount="18">
  <si>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</si>
  <si>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</si>
  <si>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</si>
  <si>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</si>
  <si>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</si>
  <si>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</si>
  <si>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</si>
  <si>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</si>
  <si>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</si>
  <si>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</si>
  <si>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</si>
  <si>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</si>
  <si>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</si>
  <si>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</si>
  <si>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</si>
  <si>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</si>
  <si>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INFORME POR MES  DE LAS DIFERENTES AREAS AÑO 2022</t>
  </si>
  <si>
    <t>HOSPITALIZACIÓN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</si>
</sst>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workbookViewId="0">
      <selection activeCell="O9" sqref="O9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5.75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21.75" customHeight="1" x14ac:dyDescent="0.25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ht="20.25" customHeight="1" x14ac:dyDescent="0.25">
      <c r="A6" s="18" t="s">
        <v>2</v>
      </c>
      <c r="B6" s="17" t="s">
        <v>3</v>
      </c>
      <c r="C6" s="17" t="s">
        <v>4</v>
      </c>
      <c r="D6" s="17" t="s">
        <v>17</v>
      </c>
      <c r="E6" s="11" t="s">
        <v>5</v>
      </c>
      <c r="F6" s="11"/>
      <c r="G6" s="11"/>
      <c r="H6" s="11"/>
      <c r="I6" s="19" t="s">
        <v>6</v>
      </c>
      <c r="J6" s="19" t="s">
        <v>7</v>
      </c>
      <c r="K6" s="17" t="s">
        <v>8</v>
      </c>
      <c r="L6" s="17" t="s">
        <v>9</v>
      </c>
      <c r="M6" s="17" t="s">
        <v>10</v>
      </c>
    </row>
    <row r="7" spans="1:14" ht="21.75" customHeight="1" x14ac:dyDescent="0.25">
      <c r="A7" s="18"/>
      <c r="B7" s="17"/>
      <c r="C7" s="17"/>
      <c r="D7" s="17"/>
      <c r="E7" s="12" t="s">
        <v>11</v>
      </c>
      <c r="F7" s="12" t="s">
        <v>12</v>
      </c>
      <c r="G7" s="12" t="s">
        <v>13</v>
      </c>
      <c r="H7" s="12" t="s">
        <v>14</v>
      </c>
      <c r="I7" s="19"/>
      <c r="J7" s="19"/>
      <c r="K7" s="17"/>
      <c r="L7" s="17"/>
      <c r="M7" s="17"/>
    </row>
    <row r="8" spans="1:14" ht="18.75" customHeight="1" x14ac:dyDescent="0.25">
      <c r="A8" s="13" t="str">
        <f>UPPER(TEXT(DATE(2022,1,1),("mmmm-yyyy")))</f>
        <v>ENERO-2022</v>
      </c>
      <c r="B8" s="4">
        <v>5808</v>
      </c>
      <c r="C8" s="4">
        <v>3223</v>
      </c>
      <c r="D8" s="4">
        <v>577</v>
      </c>
      <c r="E8" s="4">
        <v>181</v>
      </c>
      <c r="F8" s="4">
        <v>212</v>
      </c>
      <c r="G8" s="4">
        <v>258</v>
      </c>
      <c r="H8" s="4">
        <v>20</v>
      </c>
      <c r="I8" s="4">
        <f>SUM(E8:H8)</f>
        <v>671</v>
      </c>
      <c r="J8" s="4">
        <v>882</v>
      </c>
      <c r="K8" s="4">
        <v>8188</v>
      </c>
      <c r="L8" s="4">
        <v>31542</v>
      </c>
      <c r="M8" s="4">
        <v>15291</v>
      </c>
      <c r="N8" s="2"/>
    </row>
    <row r="9" spans="1:14" ht="18.75" customHeight="1" x14ac:dyDescent="0.25">
      <c r="A9" s="13" t="str">
        <f>UPPER(TEXT(DATE(2022,2,1),("mmmm-yyyy")))</f>
        <v>FEBRERO-2022</v>
      </c>
      <c r="B9" s="4">
        <v>9859</v>
      </c>
      <c r="C9" s="4">
        <v>3053</v>
      </c>
      <c r="D9" s="4">
        <v>861</v>
      </c>
      <c r="E9" s="4">
        <v>333</v>
      </c>
      <c r="F9" s="4">
        <v>356</v>
      </c>
      <c r="G9" s="4">
        <v>367</v>
      </c>
      <c r="H9" s="4">
        <v>34</v>
      </c>
      <c r="I9" s="4">
        <f t="shared" ref="I9:I18" si="0">SUM(E9:H9)</f>
        <v>1090</v>
      </c>
      <c r="J9" s="4">
        <v>801</v>
      </c>
      <c r="K9" s="4">
        <v>10111</v>
      </c>
      <c r="L9" s="4">
        <v>49523</v>
      </c>
      <c r="M9" s="4">
        <v>17258</v>
      </c>
      <c r="N9" s="2"/>
    </row>
    <row r="10" spans="1:14" ht="18.75" customHeight="1" x14ac:dyDescent="0.25">
      <c r="A10" s="13" t="str">
        <f>UPPER(TEXT(DATE(2022,3,1),("mmmm-yyyy")))</f>
        <v>MARZO-2022</v>
      </c>
      <c r="B10" s="4">
        <v>8385</v>
      </c>
      <c r="C10" s="4">
        <v>2770</v>
      </c>
      <c r="D10" s="4">
        <v>764</v>
      </c>
      <c r="E10" s="4">
        <v>257</v>
      </c>
      <c r="F10" s="4">
        <v>261</v>
      </c>
      <c r="G10" s="4">
        <v>334</v>
      </c>
      <c r="H10" s="4">
        <v>25</v>
      </c>
      <c r="I10" s="4">
        <f t="shared" si="0"/>
        <v>877</v>
      </c>
      <c r="J10" s="4">
        <v>735</v>
      </c>
      <c r="K10" s="4">
        <v>8499</v>
      </c>
      <c r="L10" s="4">
        <v>49341</v>
      </c>
      <c r="M10" s="4">
        <v>14814</v>
      </c>
      <c r="N10" s="2"/>
    </row>
    <row r="11" spans="1:14" ht="18.75" customHeight="1" x14ac:dyDescent="0.25">
      <c r="A11" s="13" t="str">
        <f>UPPER(TEXT(DATE(2022,4,1),("mmmm-yyyy")))</f>
        <v>ABRIL-2022</v>
      </c>
      <c r="B11" s="4">
        <v>7677</v>
      </c>
      <c r="C11" s="4">
        <v>2925</v>
      </c>
      <c r="D11" s="4">
        <v>710</v>
      </c>
      <c r="E11" s="4">
        <v>259</v>
      </c>
      <c r="F11" s="4">
        <v>278</v>
      </c>
      <c r="G11" s="4">
        <v>377</v>
      </c>
      <c r="H11" s="4">
        <v>15</v>
      </c>
      <c r="I11" s="4">
        <f t="shared" si="0"/>
        <v>929</v>
      </c>
      <c r="J11" s="4">
        <v>706</v>
      </c>
      <c r="K11" s="4">
        <v>8416</v>
      </c>
      <c r="L11" s="4">
        <v>46316</v>
      </c>
      <c r="M11" s="4">
        <v>15397</v>
      </c>
      <c r="N11" s="2"/>
    </row>
    <row r="12" spans="1:14" ht="18.75" customHeight="1" x14ac:dyDescent="0.25">
      <c r="A12" s="13" t="str">
        <f>UPPER(TEXT(DATE(2022,5,1),("mmmm-yyyy")))</f>
        <v>MAYO-2022</v>
      </c>
      <c r="B12" s="4">
        <v>8761</v>
      </c>
      <c r="C12" s="4">
        <v>3124</v>
      </c>
      <c r="D12" s="4">
        <v>794</v>
      </c>
      <c r="E12" s="4">
        <v>272</v>
      </c>
      <c r="F12" s="4">
        <v>346</v>
      </c>
      <c r="G12" s="4">
        <v>411</v>
      </c>
      <c r="H12" s="4">
        <v>23</v>
      </c>
      <c r="I12" s="4">
        <f>SUM(E12:H12)</f>
        <v>1052</v>
      </c>
      <c r="J12" s="4">
        <v>780</v>
      </c>
      <c r="K12" s="4">
        <v>9131</v>
      </c>
      <c r="L12" s="4">
        <v>48190</v>
      </c>
      <c r="M12" s="4">
        <v>15405</v>
      </c>
      <c r="N12" s="2"/>
    </row>
    <row r="13" spans="1:14" ht="18.75" customHeight="1" x14ac:dyDescent="0.25">
      <c r="A13" s="13" t="str">
        <f>UPPER(TEXT(DATE(2022,6,1),("mmmm-yyyy")))</f>
        <v>JUNIO-2022</v>
      </c>
      <c r="B13" s="4">
        <v>8203</v>
      </c>
      <c r="C13" s="4">
        <v>3053</v>
      </c>
      <c r="D13" s="4">
        <v>728</v>
      </c>
      <c r="E13" s="4">
        <v>293</v>
      </c>
      <c r="F13" s="4">
        <v>261</v>
      </c>
      <c r="G13" s="4">
        <v>459</v>
      </c>
      <c r="H13" s="4">
        <v>20</v>
      </c>
      <c r="I13" s="4">
        <f t="shared" si="0"/>
        <v>1033</v>
      </c>
      <c r="J13" s="4">
        <v>834</v>
      </c>
      <c r="K13" s="4">
        <v>9143</v>
      </c>
      <c r="L13" s="4">
        <v>48343</v>
      </c>
      <c r="M13" s="4">
        <v>15158</v>
      </c>
      <c r="N13" s="2"/>
    </row>
    <row r="14" spans="1:14" ht="18.75" customHeight="1" x14ac:dyDescent="0.25">
      <c r="A14" s="13" t="str">
        <f>UPPER(TEXT(DATE(2022,7,1),("mmmm-yyyy")))</f>
        <v>JULIO-2022</v>
      </c>
      <c r="B14" s="4">
        <v>7658</v>
      </c>
      <c r="C14" s="4">
        <v>3214</v>
      </c>
      <c r="D14" s="4">
        <v>745</v>
      </c>
      <c r="E14" s="4">
        <v>327</v>
      </c>
      <c r="F14" s="4">
        <v>339</v>
      </c>
      <c r="G14" s="4">
        <v>448</v>
      </c>
      <c r="H14" s="4">
        <v>22</v>
      </c>
      <c r="I14" s="4">
        <f t="shared" si="0"/>
        <v>1136</v>
      </c>
      <c r="J14" s="4">
        <v>838</v>
      </c>
      <c r="K14" s="4">
        <v>9305</v>
      </c>
      <c r="L14" s="4">
        <v>50118</v>
      </c>
      <c r="M14" s="4">
        <v>17145</v>
      </c>
      <c r="N14" s="2"/>
    </row>
    <row r="15" spans="1:14" ht="18.75" customHeight="1" x14ac:dyDescent="0.25">
      <c r="A15" s="13" t="str">
        <f>UPPER(TEXT(DATE(2022,8,1),("mmmm-yyyy")))</f>
        <v>AGOSTO-2022</v>
      </c>
      <c r="B15" s="4">
        <v>8033</v>
      </c>
      <c r="C15" s="4">
        <v>3209</v>
      </c>
      <c r="D15" s="4">
        <v>837</v>
      </c>
      <c r="E15" s="4">
        <v>333</v>
      </c>
      <c r="F15" s="4">
        <v>416</v>
      </c>
      <c r="G15" s="4">
        <v>309</v>
      </c>
      <c r="H15" s="4">
        <v>32</v>
      </c>
      <c r="I15" s="4">
        <f t="shared" si="0"/>
        <v>1090</v>
      </c>
      <c r="J15" s="4">
        <v>923</v>
      </c>
      <c r="K15" s="4">
        <v>11273</v>
      </c>
      <c r="L15" s="4">
        <v>51207</v>
      </c>
      <c r="M15" s="4">
        <v>18165</v>
      </c>
      <c r="N15" s="2"/>
    </row>
    <row r="16" spans="1:14" ht="18.75" customHeight="1" x14ac:dyDescent="0.25">
      <c r="A16" s="13" t="str">
        <f>UPPER(TEXT(DATE(2022,9,1),("mmmm-yyyy")))</f>
        <v>SEPTIEMBRE-2022</v>
      </c>
      <c r="B16" s="4">
        <v>7547</v>
      </c>
      <c r="C16" s="4">
        <v>3090</v>
      </c>
      <c r="D16" s="4">
        <v>777</v>
      </c>
      <c r="E16" s="4">
        <v>290</v>
      </c>
      <c r="F16" s="4">
        <v>344</v>
      </c>
      <c r="G16" s="4">
        <v>294</v>
      </c>
      <c r="H16" s="4">
        <v>27</v>
      </c>
      <c r="I16" s="5">
        <f>SUM(E16:H16)</f>
        <v>955</v>
      </c>
      <c r="J16" s="4">
        <v>785</v>
      </c>
      <c r="K16" s="4">
        <v>9520</v>
      </c>
      <c r="L16" s="4">
        <v>48710</v>
      </c>
      <c r="M16" s="4">
        <v>14910</v>
      </c>
      <c r="N16" s="2"/>
    </row>
    <row r="17" spans="1:14" ht="18.75" customHeight="1" x14ac:dyDescent="0.25">
      <c r="A17" s="13" t="str">
        <f>UPPER(TEXT(DATE(2022,10,1),("mmmm-yyyy")))</f>
        <v>OCTUBRE-2022</v>
      </c>
      <c r="B17" s="4">
        <v>8599</v>
      </c>
      <c r="C17" s="4">
        <v>3330</v>
      </c>
      <c r="D17" s="4">
        <v>820</v>
      </c>
      <c r="E17" s="4">
        <v>238</v>
      </c>
      <c r="F17" s="4">
        <v>348</v>
      </c>
      <c r="G17" s="4">
        <v>161</v>
      </c>
      <c r="H17" s="4">
        <v>30</v>
      </c>
      <c r="I17" s="5">
        <f t="shared" si="0"/>
        <v>777</v>
      </c>
      <c r="J17" s="4">
        <v>798</v>
      </c>
      <c r="K17" s="4">
        <v>11240</v>
      </c>
      <c r="L17" s="4">
        <v>56180</v>
      </c>
      <c r="M17" s="4">
        <v>16849</v>
      </c>
      <c r="N17" s="2"/>
    </row>
    <row r="18" spans="1:14" ht="18.75" customHeight="1" x14ac:dyDescent="0.25">
      <c r="A18" s="13" t="str">
        <f>UPPER(TEXT(DATE(2022,11,1),("mmmm-yyyy")))</f>
        <v>NOVIEMBRE-2022</v>
      </c>
      <c r="B18" s="4">
        <v>8776</v>
      </c>
      <c r="C18" s="4">
        <v>3073</v>
      </c>
      <c r="D18" s="4">
        <v>729</v>
      </c>
      <c r="E18" s="4">
        <v>225</v>
      </c>
      <c r="F18" s="4">
        <v>306</v>
      </c>
      <c r="G18" s="4">
        <v>150</v>
      </c>
      <c r="H18" s="4">
        <v>26</v>
      </c>
      <c r="I18" s="5">
        <f t="shared" si="0"/>
        <v>707</v>
      </c>
      <c r="J18" s="4">
        <v>683</v>
      </c>
      <c r="K18" s="4">
        <v>10532</v>
      </c>
      <c r="L18" s="4">
        <v>51407</v>
      </c>
      <c r="M18" s="4">
        <v>15134</v>
      </c>
      <c r="N18" s="2"/>
    </row>
    <row r="19" spans="1:14" ht="18.75" customHeight="1" x14ac:dyDescent="0.25">
      <c r="A19" s="13" t="str">
        <f>UPPER(TEXT(DATE(2022,12,1),("mmmm-yyyy")))</f>
        <v>DICIEMBRE-2022</v>
      </c>
      <c r="B19" s="4">
        <v>7935</v>
      </c>
      <c r="C19" s="4">
        <v>3009</v>
      </c>
      <c r="D19" s="4">
        <v>651</v>
      </c>
      <c r="E19" s="4">
        <v>185</v>
      </c>
      <c r="F19" s="4">
        <v>283</v>
      </c>
      <c r="G19" s="4">
        <v>205</v>
      </c>
      <c r="H19" s="4">
        <v>19</v>
      </c>
      <c r="I19" s="5">
        <f>SUM(E19:H19)</f>
        <v>692</v>
      </c>
      <c r="J19" s="4">
        <v>829</v>
      </c>
      <c r="K19" s="4">
        <v>8945</v>
      </c>
      <c r="L19" s="4">
        <v>40417</v>
      </c>
      <c r="M19" s="4">
        <v>15906</v>
      </c>
      <c r="N19" s="2"/>
    </row>
    <row r="20" spans="1:14" ht="20.25" customHeight="1" x14ac:dyDescent="0.25">
      <c r="A20" s="14" t="s">
        <v>15</v>
      </c>
      <c r="B20" s="15">
        <v>97241</v>
      </c>
      <c r="C20" s="15">
        <v>37073</v>
      </c>
      <c r="D20" s="15">
        <v>8993</v>
      </c>
      <c r="E20" s="15">
        <v>3193</v>
      </c>
      <c r="F20" s="15">
        <v>3750</v>
      </c>
      <c r="G20" s="15">
        <v>3773</v>
      </c>
      <c r="H20" s="15">
        <v>293</v>
      </c>
      <c r="I20" s="15">
        <v>1109</v>
      </c>
      <c r="J20" s="15">
        <v>9594</v>
      </c>
      <c r="K20" s="15">
        <v>114303</v>
      </c>
      <c r="L20" s="15">
        <v>571294</v>
      </c>
      <c r="M20" s="15">
        <v>191432</v>
      </c>
    </row>
    <row r="21" spans="1:14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 x14ac:dyDescent="0.25">
      <c r="D27" s="3"/>
      <c r="E27" s="3"/>
      <c r="F27" s="3"/>
    </row>
    <row r="28" spans="1:14" x14ac:dyDescent="0.25">
      <c r="D28" s="3"/>
      <c r="E28" s="3"/>
      <c r="F28" s="3"/>
      <c r="G28" s="3"/>
      <c r="H28" s="3"/>
      <c r="I28" s="3"/>
    </row>
    <row r="29" spans="1:14" x14ac:dyDescent="0.25">
      <c r="D29" s="3"/>
      <c r="E29" s="3"/>
      <c r="F29" s="3"/>
      <c r="G29" s="3"/>
      <c r="H29" s="3"/>
      <c r="I29" s="3"/>
    </row>
    <row r="30" spans="1:14" x14ac:dyDescent="0.25">
      <c r="D30" s="3"/>
      <c r="E30" s="3"/>
      <c r="F30" s="3"/>
      <c r="G30" s="3"/>
      <c r="H30" s="3"/>
      <c r="I30" s="3"/>
    </row>
    <row r="31" spans="1:14" x14ac:dyDescent="0.25">
      <c r="D31" s="3"/>
      <c r="E31" s="3"/>
      <c r="F31" s="3"/>
      <c r="G31" s="3"/>
      <c r="H31" s="3"/>
      <c r="I31" s="3"/>
    </row>
    <row r="32" spans="1:14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</sheetData>
  <mergeCells count="32">
    <mergeCell ref="D35:F35"/>
    <mergeCell ref="G35:I35"/>
    <mergeCell ref="D32:F32"/>
    <mergeCell ref="G32:I32"/>
    <mergeCell ref="D33:F33"/>
    <mergeCell ref="G33:I33"/>
    <mergeCell ref="D34:F34"/>
    <mergeCell ref="G34:I34"/>
    <mergeCell ref="D29:F29"/>
    <mergeCell ref="G29:I29"/>
    <mergeCell ref="D30:F30"/>
    <mergeCell ref="G30:I30"/>
    <mergeCell ref="D31:F31"/>
    <mergeCell ref="G31:I31"/>
    <mergeCell ref="I6:I7"/>
    <mergeCell ref="J6:J7"/>
    <mergeCell ref="K6:K7"/>
    <mergeCell ref="L6:L7"/>
    <mergeCell ref="M6:M7"/>
    <mergeCell ref="A1:M1"/>
    <mergeCell ref="A2:M2"/>
    <mergeCell ref="A3:M3"/>
    <mergeCell ref="A4:M4"/>
    <mergeCell ref="A5:M5"/>
    <mergeCell ref="D27:F27"/>
    <mergeCell ref="D28:F28"/>
    <mergeCell ref="A6:A7"/>
    <mergeCell ref="B6:B7"/>
    <mergeCell ref="C6:C7"/>
    <mergeCell ref="D6:D7"/>
    <mergeCell ref="E6:H6"/>
    <mergeCell ref="G28:I28"/>
  </mergeCells>
  <pageMargins left="0.7" right="0.7" top="0.75" bottom="0.75" header="0.3" footer="0.3"/>
  <pageSetup paperSize="9" scale="79" fitToHeight="0" orientation="landscape" r:id="rId1"/>
  <ignoredErrors>
    <ignoredError sqref="I8: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2022-09-08T14:39:57Z</cp:lastPrinted>
  <dcterms:created xsi:type="dcterms:W3CDTF">2019-12-03T15:12:20Z</dcterms:created>
  <dcterms:modified xsi:type="dcterms:W3CDTF">2023-01-23T19:28:57Z</dcterms:modified>
</cp:coreProperties>
</file>