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4\3 - Marzo\Excell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8576" i="1" l="1"/>
  <c r="J1048576" i="1"/>
  <c r="I1048576" i="1"/>
  <c r="C64" i="1"/>
  <c r="C63" i="1"/>
  <c r="C66" i="1" s="1"/>
  <c r="C61" i="1"/>
  <c r="C56" i="1"/>
  <c r="C39" i="1"/>
  <c r="C47" i="1" s="1"/>
  <c r="C58" i="1" s="1"/>
  <c r="C30" i="1"/>
  <c r="C33" i="1" s="1"/>
  <c r="C21" i="1"/>
  <c r="C20" i="1"/>
  <c r="C19" i="1"/>
  <c r="C16" i="1"/>
  <c r="C23" i="1" s="1"/>
  <c r="C35" i="1" s="1"/>
  <c r="C67" i="1" l="1"/>
</calcChain>
</file>

<file path=xl/sharedStrings.xml><?xml version="1.0" encoding="utf-8"?>
<sst xmlns="http://schemas.openxmlformats.org/spreadsheetml/2006/main" count="55" uniqueCount="55">
  <si>
    <t>SERVICIO NACIONAL DE SALUD</t>
  </si>
  <si>
    <t>HOSPITAL UNIIVERSITARIO DOCENTE  TRAUMATOLOGICO DR. NEY ARIAS LORA</t>
  </si>
  <si>
    <t xml:space="preserve"> Balance General</t>
  </si>
  <si>
    <t xml:space="preserve"> Al _31__de_ Marzo _del__2024</t>
  </si>
  <si>
    <t xml:space="preserve">   ( VALORES ES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</si>
  <si>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</si>
  <si>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</si>
  <si>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</si>
  <si>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</si>
  <si>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</si>
  <si>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8)</t>
  </si>
  <si>
    <t>Inventarios (Nota 9)</t>
  </si>
  <si>
    <t>Pagos anticipados (Nota 10)</t>
  </si>
  <si>
    <t>Otros activos corrientes (Nota 11)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</si>
  <si>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</si>
  <si>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</si>
  <si>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</si>
  <si>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</si>
  <si>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</si>
  <si>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</si>
  <si>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11)</t>
  </si>
  <si>
    <t>Activos intangibles (Nota 19)</t>
  </si>
  <si>
    <t>Otros activos no financieros (Nota 20)</t>
  </si>
  <si>
    <t>Total activos no corrientes</t>
  </si>
  <si>
    <t>Total activos</t>
  </si>
  <si>
    <t>Pasivos corrientes</t>
  </si>
  <si>
    <t>Sobregiro bancario (Nota 21)</t>
  </si>
  <si>
    <t>Cuentas por pagar a corto plazo (Nota 12)</t>
  </si>
  <si>
    <t xml:space="preserve"> Préstamos a corto plazo (Nota 23)</t>
  </si>
  <si>
    <t xml:space="preserve">Parte corriente de préstamos a largo plazo (Nota 24) </t>
  </si>
  <si>
    <t>Retenciones y acumulaciones por pagar (Nota 25)</t>
  </si>
  <si>
    <t xml:space="preserve"> Provisiones a corto plazo (Nota 26)</t>
  </si>
  <si>
    <t>Beneficios a empleados a corto plazo (Nota 27)</t>
  </si>
  <si>
    <t xml:space="preserve"> Pensiones (Nota 28)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</si>
  <si>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</si>
  <si>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</si>
  <si>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</si>
  <si>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</si>
  <si>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</si>
  <si>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</si>
  <si>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</si>
  <si>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</si>
  <si>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</si>
  <si>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</si>
  <si>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</si>
  <si>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13)</t>
  </si>
  <si>
    <t>Capital</t>
  </si>
  <si>
    <t>Reservas</t>
  </si>
  <si>
    <t>Resultado del período (ahorro / desahorro)</t>
  </si>
  <si>
    <t>Resultado acumulado</t>
  </si>
  <si>
    <t>Intereses minoritarios</t>
  </si>
  <si>
    <t>Patrimonio Neto</t>
  </si>
  <si>
    <t>Total Activos Netos/Patrimonio mas Pasivos</t>
  </si>
  <si>
    <t>Licda. Cynthia Payano</t>
  </si>
  <si>
    <t xml:space="preserve">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</si>
</sst>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5"/>
      <color theme="8" tint="-0.249977111117893"/>
      <name val="Arial"/>
      <family val="2"/>
    </font>
    <font>
      <b/>
      <sz val="12"/>
      <color theme="4"/>
      <name val="Arial"/>
      <family val="2"/>
    </font>
    <font>
      <b/>
      <sz val="15"/>
      <color rgb="FF00B050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sz val="12"/>
      <color theme="1"/>
      <name val="Times New Roman"/>
      <family val="1"/>
    </font>
    <font>
      <b/>
      <u/>
      <sz val="12"/>
      <color rgb="FF231F20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43" fontId="3" fillId="0" borderId="0" xfId="1" applyFont="1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43" fontId="3" fillId="0" borderId="0" xfId="0" applyNumberFormat="1" applyFont="1"/>
    <xf numFmtId="0" fontId="9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1"/>
    </xf>
    <xf numFmtId="43" fontId="12" fillId="0" borderId="0" xfId="0" applyNumberFormat="1" applyFont="1"/>
    <xf numFmtId="43" fontId="11" fillId="0" borderId="0" xfId="0" applyNumberFormat="1" applyFont="1" applyAlignment="1">
      <alignment horizontal="center" vertical="center" wrapText="1"/>
    </xf>
    <xf numFmtId="43" fontId="11" fillId="0" borderId="0" xfId="1" applyFont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43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3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43" fontId="14" fillId="0" borderId="0" xfId="0" applyNumberFormat="1" applyFont="1" applyAlignment="1">
      <alignment horizontal="center" vertical="center" wrapText="1"/>
    </xf>
    <xf numFmtId="43" fontId="10" fillId="0" borderId="0" xfId="1" applyFont="1" applyAlignment="1">
      <alignment horizontal="center" vertical="center" wrapText="1"/>
    </xf>
    <xf numFmtId="0" fontId="15" fillId="0" borderId="0" xfId="0" applyFont="1"/>
    <xf numFmtId="43" fontId="10" fillId="0" borderId="3" xfId="0" applyNumberFormat="1" applyFont="1" applyBorder="1" applyAlignment="1">
      <alignment horizontal="center" vertical="center" wrapText="1"/>
    </xf>
    <xf numFmtId="43" fontId="15" fillId="0" borderId="0" xfId="0" applyNumberFormat="1" applyFont="1"/>
    <xf numFmtId="43" fontId="10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 indent="1"/>
    </xf>
    <xf numFmtId="0" fontId="16" fillId="0" borderId="0" xfId="0" applyFont="1"/>
    <xf numFmtId="4" fontId="10" fillId="0" borderId="0" xfId="0" applyNumberFormat="1" applyFont="1" applyAlignment="1">
      <alignment horizontal="right" vertical="center" wrapText="1"/>
    </xf>
    <xf numFmtId="43" fontId="16" fillId="0" borderId="0" xfId="1" applyFont="1"/>
    <xf numFmtId="164" fontId="10" fillId="0" borderId="2" xfId="1" applyNumberFormat="1" applyFont="1" applyBorder="1" applyAlignment="1">
      <alignment horizontal="right" vertical="center" wrapText="1"/>
    </xf>
    <xf numFmtId="165" fontId="3" fillId="0" borderId="0" xfId="0" applyNumberFormat="1" applyFont="1"/>
    <xf numFmtId="43" fontId="15" fillId="0" borderId="0" xfId="1" applyFont="1"/>
    <xf numFmtId="43" fontId="15" fillId="0" borderId="0" xfId="1" applyFont="1" applyAlignment="1">
      <alignment horizontal="right"/>
    </xf>
    <xf numFmtId="0" fontId="1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830036</xdr:colOff>
      <xdr:row>0</xdr:row>
      <xdr:rowOff>27214</xdr:rowOff>
    </xdr:from>
    <xdr:to>
      <xdr:col>2</xdr:col>
      <xdr:colOff>830036</xdr:colOff>
      <xdr:row>2</xdr:row>
      <xdr:rowOff>84365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9611" y="27214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492125</xdr:colOff>
      <xdr:row>68</xdr:row>
      <xdr:rowOff>155575</xdr:rowOff>
    </xdr:from>
    <xdr:to>
      <xdr:col>4</xdr:col>
      <xdr:colOff>1231900</xdr:colOff>
      <xdr:row>76</xdr:row>
      <xdr:rowOff>165100</xdr:rowOff>
    </xdr:to>
    <xdr:pic>
      <xdr:nvPicPr>
        <xdr:cNvPr id="3" name="Picture 5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0" y="9328150"/>
          <a:ext cx="1835150" cy="1609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830036</xdr:colOff>
      <xdr:row>0</xdr:row>
      <xdr:rowOff>27214</xdr:rowOff>
    </xdr:from>
    <xdr:to>
      <xdr:col>2</xdr:col>
      <xdr:colOff>830036</xdr:colOff>
      <xdr:row>2</xdr:row>
      <xdr:rowOff>84365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9611" y="27214"/>
          <a:ext cx="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0</xdr:col>
      <xdr:colOff>1952625</xdr:colOff>
      <xdr:row>3</xdr:row>
      <xdr:rowOff>104775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95262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payano\Desktop\Trabajos%20Realizados%20por%20Cynthia%20Payano\Estados%20Financieros\A&#241;o%202024\Marzo%202024\Estados%20Financieros%20%20Marz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NAL-cont-01\Users\Users\gpayano\Desktop\Trabajos%20Realizados%20por%20Cynthia%20Payano\Estados%20Financieros\A&#241;o%202022\Septiembre%202022\Estados%20Financieros%20%20Septiembre%20%20%20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Mesual"/>
      <sheetName val="Estado de Rend. Fianac. Mensual"/>
      <sheetName val="Flujo de Efectivo Mensual"/>
      <sheetName val="Estado de Situación Comparativo"/>
      <sheetName val="Est. de Rend. Finan Comparativo"/>
      <sheetName val="Cambio del Patrimonio"/>
      <sheetName val="Flujo de Efectivo Comparativo"/>
      <sheetName val="Estado Comparativo"/>
      <sheetName val="Cambio de Patrimonio"/>
      <sheetName val="Estados de Comparacion de los I"/>
      <sheetName val="Notas de 7 al 48"/>
      <sheetName val="Efectivo y Equivalente a efecti"/>
      <sheetName val="Cuentas Por Cobrar"/>
      <sheetName val="Inventario"/>
      <sheetName val="Pagos Anticipados "/>
      <sheetName val="Activo Fijo"/>
      <sheetName val="Cuentas Por Pagar"/>
      <sheetName val="Ejecucion Presupuestaria"/>
      <sheetName val="Consolidado de ejecuciones"/>
      <sheetName val="Hoja4"/>
      <sheetName val="NOTAS 7 AL 48 "/>
      <sheetName val="NOTA PPE"/>
    </sheetNames>
    <sheetDataSet>
      <sheetData sheetId="0"/>
      <sheetData sheetId="1">
        <row r="35">
          <cell r="B35">
            <v>-43708045.798333332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C25">
            <v>52040487.389999993</v>
          </cell>
        </row>
      </sheetData>
      <sheetData sheetId="12">
        <row r="19">
          <cell r="D19">
            <v>452281046.08000004</v>
          </cell>
        </row>
      </sheetData>
      <sheetData sheetId="13">
        <row r="22">
          <cell r="C22">
            <v>127874652.83999999</v>
          </cell>
        </row>
      </sheetData>
      <sheetData sheetId="14">
        <row r="21">
          <cell r="K21">
            <v>2406406.7350000003</v>
          </cell>
        </row>
      </sheetData>
      <sheetData sheetId="15">
        <row r="21">
          <cell r="D21">
            <v>85433424.859999999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Mesual"/>
      <sheetName val="Estado de Rend. Fianac. Mensual"/>
      <sheetName val="Flujo de Efectivo Mensual"/>
      <sheetName val="Estado de Situación Comparativo"/>
      <sheetName val="Est. de Rend. Finan Comparativo"/>
      <sheetName val="Cambio del Patrimonio"/>
      <sheetName val="Flujo de Efectivo Comparativo"/>
      <sheetName val="Estado Comparativo"/>
      <sheetName val="Cambio de Patrimonio"/>
      <sheetName val="Efectivo y Equivalente a efecti"/>
      <sheetName val="Cuentas Por Cobrar"/>
      <sheetName val="Pagos Anticipados "/>
      <sheetName val="Inventario"/>
      <sheetName val="Activo Fijo"/>
      <sheetName val="Cuentas Por Pagar"/>
      <sheetName val="Ejecucion Presupuestaria"/>
      <sheetName val="Hoja1"/>
      <sheetName val="Hoja2"/>
      <sheetName val="NOTAS 7 AL 48 "/>
      <sheetName val="NOTA P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7">
          <cell r="B17">
            <v>412502736.45999998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5">
          <cell r="C15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topLeftCell="A56" workbookViewId="0">
      <selection activeCell="F33" sqref="F33"/>
    </sheetView>
  </sheetViews>
  <sheetFormatPr baseColWidth="10" defaultColWidth="11.42578125" defaultRowHeight="15.75" x14ac:dyDescent="0.25"/>
  <cols>
    <col min="1" max="1" width="42.42578125" style="5" customWidth="1"/>
    <col min="2" max="2" width="20.85546875" style="5" customWidth="1"/>
    <col min="3" max="3" width="26" style="4" customWidth="1"/>
    <col min="4" max="4" width="16.42578125" style="5" bestFit="1" customWidth="1"/>
    <col min="5" max="6" width="18.5703125" style="4" bestFit="1" customWidth="1"/>
    <col min="7" max="7" width="14.42578125" style="4" bestFit="1" customWidth="1"/>
    <col min="8" max="8" width="16.85546875" style="4" bestFit="1" customWidth="1"/>
    <col min="9" max="9" width="16.28515625" style="4" bestFit="1" customWidth="1"/>
    <col min="10" max="10" width="12.140625" style="4" bestFit="1" customWidth="1"/>
    <col min="11" max="11" width="14.42578125" style="4" bestFit="1" customWidth="1"/>
    <col min="12" max="16384" width="11.42578125" style="5"/>
  </cols>
  <sheetData>
    <row r="1" spans="1:12" x14ac:dyDescent="0.25">
      <c r="A1" s="1"/>
      <c r="B1" s="2"/>
      <c r="C1" s="1"/>
      <c r="D1" s="3"/>
    </row>
    <row r="2" spans="1:12" x14ac:dyDescent="0.25">
      <c r="A2" s="1"/>
      <c r="B2" s="2"/>
      <c r="C2" s="1"/>
      <c r="D2" s="3"/>
    </row>
    <row r="3" spans="1:12" x14ac:dyDescent="0.25">
      <c r="A3" s="1"/>
      <c r="B3" s="2"/>
      <c r="C3" s="1"/>
      <c r="D3" s="3"/>
    </row>
    <row r="4" spans="1:12" ht="19.5" x14ac:dyDescent="0.25">
      <c r="A4" s="1"/>
      <c r="B4" s="6" t="s">
        <v>0</v>
      </c>
      <c r="C4" s="7"/>
      <c r="D4" s="3"/>
    </row>
    <row r="5" spans="1:12" ht="19.5" x14ac:dyDescent="0.25">
      <c r="A5" s="1"/>
      <c r="B5" s="8" t="s">
        <v>1</v>
      </c>
      <c r="C5" s="9"/>
      <c r="D5" s="3"/>
    </row>
    <row r="6" spans="1:12" ht="18.75" x14ac:dyDescent="0.25">
      <c r="B6" s="10"/>
      <c r="C6" s="11"/>
      <c r="D6" s="3"/>
    </row>
    <row r="7" spans="1:12" x14ac:dyDescent="0.25">
      <c r="A7" s="1"/>
      <c r="B7" s="12"/>
      <c r="C7" s="12"/>
      <c r="D7" s="3"/>
    </row>
    <row r="8" spans="1:12" ht="18" x14ac:dyDescent="0.25">
      <c r="A8" s="1"/>
      <c r="B8" s="13" t="s">
        <v>2</v>
      </c>
      <c r="C8" s="14"/>
      <c r="D8" s="3"/>
    </row>
    <row r="9" spans="1:12" ht="18" x14ac:dyDescent="0.25">
      <c r="A9" s="1"/>
      <c r="B9" s="13" t="s">
        <v>3</v>
      </c>
      <c r="C9" s="14"/>
      <c r="D9" s="3"/>
      <c r="L9" s="15"/>
    </row>
    <row r="10" spans="1:12" x14ac:dyDescent="0.25">
      <c r="A10" s="1"/>
      <c r="B10" s="12" t="s">
        <v>4</v>
      </c>
      <c r="C10" s="2"/>
      <c r="D10" s="3"/>
    </row>
    <row r="11" spans="1:12" x14ac:dyDescent="0.25">
      <c r="A11" s="1"/>
      <c r="B11" s="2"/>
      <c r="C11" s="16"/>
      <c r="D11" s="3"/>
    </row>
    <row r="12" spans="1:12" x14ac:dyDescent="0.25">
      <c r="A12" s="48"/>
      <c r="B12" s="48"/>
    </row>
    <row r="13" spans="1:12" ht="12.75" customHeight="1" x14ac:dyDescent="0.25">
      <c r="A13" s="17"/>
      <c r="B13" s="18"/>
    </row>
    <row r="14" spans="1:12" x14ac:dyDescent="0.25">
      <c r="A14" s="19" t="s">
        <v>5</v>
      </c>
      <c r="B14" s="17"/>
    </row>
    <row r="15" spans="1:12" x14ac:dyDescent="0.25">
      <c r="A15" s="19" t="s">
        <v>6</v>
      </c>
      <c r="B15" s="17"/>
    </row>
    <row r="16" spans="1:12" x14ac:dyDescent="0.25">
      <c r="A16" s="20" t="s">
        <v>7</v>
      </c>
      <c r="C16" s="21">
        <f>+'[1]Efectivo y Equivalente a efecti'!C25</f>
        <v>52040487.389999993</v>
      </c>
    </row>
    <row r="17" spans="1:4" hidden="1" x14ac:dyDescent="0.25">
      <c r="A17" s="20" t="s">
        <v>8</v>
      </c>
      <c r="C17" s="22">
        <v>0</v>
      </c>
    </row>
    <row r="18" spans="1:4" ht="31.5" hidden="1" x14ac:dyDescent="0.25">
      <c r="A18" s="20" t="s">
        <v>9</v>
      </c>
      <c r="C18" s="22">
        <v>0</v>
      </c>
    </row>
    <row r="19" spans="1:4" x14ac:dyDescent="0.25">
      <c r="A19" s="20" t="s">
        <v>10</v>
      </c>
      <c r="C19" s="21">
        <f>+'[1]Cuentas Por Cobrar'!D19</f>
        <v>452281046.08000004</v>
      </c>
    </row>
    <row r="20" spans="1:4" x14ac:dyDescent="0.25">
      <c r="A20" s="20" t="s">
        <v>11</v>
      </c>
      <c r="C20" s="21">
        <f>+[1]Inventario!C22</f>
        <v>127874652.83999999</v>
      </c>
    </row>
    <row r="21" spans="1:4" x14ac:dyDescent="0.25">
      <c r="A21" s="20" t="s">
        <v>12</v>
      </c>
      <c r="C21" s="23">
        <f>'[1]Pagos Anticipados '!K21</f>
        <v>2406406.7350000003</v>
      </c>
    </row>
    <row r="22" spans="1:4" x14ac:dyDescent="0.25">
      <c r="A22" s="20" t="s">
        <v>13</v>
      </c>
      <c r="C22" s="24">
        <v>0</v>
      </c>
    </row>
    <row r="23" spans="1:4" x14ac:dyDescent="0.25">
      <c r="A23" s="19" t="s">
        <v>14</v>
      </c>
      <c r="C23" s="25">
        <f>SUM(C16:C22)</f>
        <v>634602593.04500008</v>
      </c>
    </row>
    <row r="24" spans="1:4" x14ac:dyDescent="0.25">
      <c r="A24" s="19"/>
      <c r="C24" s="26"/>
    </row>
    <row r="25" spans="1:4" x14ac:dyDescent="0.25">
      <c r="A25" s="19" t="s">
        <v>15</v>
      </c>
      <c r="C25" s="27"/>
    </row>
    <row r="26" spans="1:4" hidden="1" x14ac:dyDescent="0.25">
      <c r="A26" s="20" t="s">
        <v>16</v>
      </c>
      <c r="C26" s="28">
        <v>0</v>
      </c>
    </row>
    <row r="27" spans="1:4" hidden="1" x14ac:dyDescent="0.25">
      <c r="A27" s="20" t="s">
        <v>17</v>
      </c>
      <c r="C27" s="28">
        <v>0</v>
      </c>
    </row>
    <row r="28" spans="1:4" hidden="1" x14ac:dyDescent="0.25">
      <c r="A28" s="20" t="s">
        <v>18</v>
      </c>
      <c r="C28" s="28">
        <v>0</v>
      </c>
    </row>
    <row r="29" spans="1:4" hidden="1" x14ac:dyDescent="0.25">
      <c r="A29" s="20" t="s">
        <v>19</v>
      </c>
      <c r="C29" s="28">
        <v>0</v>
      </c>
    </row>
    <row r="30" spans="1:4" x14ac:dyDescent="0.25">
      <c r="A30" s="20" t="s">
        <v>20</v>
      </c>
      <c r="C30" s="22">
        <f>+'[1]Activo Fijo'!D21</f>
        <v>85433424.859999999</v>
      </c>
      <c r="D30" s="15"/>
    </row>
    <row r="31" spans="1:4" x14ac:dyDescent="0.25">
      <c r="A31" s="20" t="s">
        <v>21</v>
      </c>
      <c r="C31" s="23"/>
    </row>
    <row r="32" spans="1:4" hidden="1" x14ac:dyDescent="0.25">
      <c r="A32" s="20" t="s">
        <v>22</v>
      </c>
      <c r="C32" s="29">
        <v>0</v>
      </c>
    </row>
    <row r="33" spans="1:3" x14ac:dyDescent="0.25">
      <c r="A33" s="19" t="s">
        <v>23</v>
      </c>
      <c r="C33" s="25">
        <f>+C30</f>
        <v>85433424.859999999</v>
      </c>
    </row>
    <row r="34" spans="1:3" hidden="1" x14ac:dyDescent="0.25">
      <c r="A34" s="19"/>
      <c r="C34" s="26"/>
    </row>
    <row r="35" spans="1:3" ht="16.5" thickBot="1" x14ac:dyDescent="0.3">
      <c r="A35" s="19" t="s">
        <v>24</v>
      </c>
      <c r="C35" s="30">
        <f>+C23+C33</f>
        <v>720036017.90500009</v>
      </c>
    </row>
    <row r="36" spans="1:3" ht="16.5" thickTop="1" x14ac:dyDescent="0.25">
      <c r="A36" s="49" t="s">
        <v>25</v>
      </c>
      <c r="C36" s="17"/>
    </row>
    <row r="37" spans="1:3" x14ac:dyDescent="0.25">
      <c r="A37" s="49"/>
      <c r="C37" s="31"/>
    </row>
    <row r="38" spans="1:3" hidden="1" x14ac:dyDescent="0.25">
      <c r="A38" s="20" t="s">
        <v>26</v>
      </c>
      <c r="C38" s="28">
        <v>0</v>
      </c>
    </row>
    <row r="39" spans="1:3" hidden="1" x14ac:dyDescent="0.25">
      <c r="A39" s="20" t="s">
        <v>27</v>
      </c>
      <c r="C39" s="22">
        <f>+'[2]Cuentas Por Pagar'!C15</f>
        <v>0</v>
      </c>
    </row>
    <row r="40" spans="1:3" hidden="1" x14ac:dyDescent="0.25">
      <c r="A40" s="20" t="s">
        <v>28</v>
      </c>
      <c r="C40" s="22">
        <v>0</v>
      </c>
    </row>
    <row r="41" spans="1:3" ht="31.5" hidden="1" x14ac:dyDescent="0.25">
      <c r="A41" s="20" t="s">
        <v>29</v>
      </c>
      <c r="C41" s="22">
        <v>0</v>
      </c>
    </row>
    <row r="42" spans="1:3" ht="31.5" hidden="1" x14ac:dyDescent="0.25">
      <c r="A42" s="20" t="s">
        <v>30</v>
      </c>
      <c r="C42" s="22">
        <v>0</v>
      </c>
    </row>
    <row r="43" spans="1:3" x14ac:dyDescent="0.25">
      <c r="A43" s="20" t="s">
        <v>31</v>
      </c>
      <c r="C43" s="32">
        <v>5761767.3499999996</v>
      </c>
    </row>
    <row r="44" spans="1:3" ht="31.5" hidden="1" x14ac:dyDescent="0.25">
      <c r="A44" s="20" t="s">
        <v>32</v>
      </c>
      <c r="C44" s="22">
        <v>0</v>
      </c>
    </row>
    <row r="45" spans="1:3" hidden="1" x14ac:dyDescent="0.25">
      <c r="A45" s="20" t="s">
        <v>33</v>
      </c>
      <c r="C45" s="22">
        <v>0</v>
      </c>
    </row>
    <row r="46" spans="1:3" hidden="1" x14ac:dyDescent="0.25">
      <c r="A46" s="20" t="s">
        <v>34</v>
      </c>
      <c r="C46" s="24">
        <v>0</v>
      </c>
    </row>
    <row r="47" spans="1:3" x14ac:dyDescent="0.25">
      <c r="A47" s="19" t="s">
        <v>35</v>
      </c>
      <c r="C47" s="25">
        <f>SUM(C38:C46)</f>
        <v>5761767.3499999996</v>
      </c>
    </row>
    <row r="48" spans="1:3" x14ac:dyDescent="0.25">
      <c r="A48" s="19"/>
      <c r="C48" s="26"/>
    </row>
    <row r="49" spans="1:4" x14ac:dyDescent="0.25">
      <c r="A49" s="19" t="s">
        <v>36</v>
      </c>
      <c r="C49" s="17"/>
    </row>
    <row r="50" spans="1:4" x14ac:dyDescent="0.25">
      <c r="A50" s="20" t="s">
        <v>37</v>
      </c>
      <c r="C50" s="23">
        <v>5327210.5199999996</v>
      </c>
    </row>
    <row r="51" spans="1:4" hidden="1" x14ac:dyDescent="0.25">
      <c r="A51" s="20" t="s">
        <v>38</v>
      </c>
      <c r="C51" s="28">
        <v>0</v>
      </c>
    </row>
    <row r="52" spans="1:4" hidden="1" x14ac:dyDescent="0.25">
      <c r="A52" s="20" t="s">
        <v>39</v>
      </c>
      <c r="C52" s="28">
        <v>0</v>
      </c>
    </row>
    <row r="53" spans="1:4" hidden="1" x14ac:dyDescent="0.25">
      <c r="A53" s="20" t="s">
        <v>40</v>
      </c>
      <c r="C53" s="23"/>
    </row>
    <row r="54" spans="1:4" ht="31.5" hidden="1" x14ac:dyDescent="0.25">
      <c r="A54" s="20" t="s">
        <v>41</v>
      </c>
      <c r="C54" s="28">
        <v>0</v>
      </c>
    </row>
    <row r="55" spans="1:4" hidden="1" x14ac:dyDescent="0.25">
      <c r="A55" s="20" t="s">
        <v>42</v>
      </c>
      <c r="C55" s="29">
        <v>0</v>
      </c>
    </row>
    <row r="56" spans="1:4" x14ac:dyDescent="0.25">
      <c r="A56" s="19" t="s">
        <v>43</v>
      </c>
      <c r="C56" s="33">
        <f>SUM(C50:C55)</f>
        <v>5327210.5199999996</v>
      </c>
    </row>
    <row r="57" spans="1:4" x14ac:dyDescent="0.25">
      <c r="A57" s="19"/>
      <c r="C57" s="26"/>
      <c r="D57" s="34"/>
    </row>
    <row r="58" spans="1:4" x14ac:dyDescent="0.25">
      <c r="A58" s="19" t="s">
        <v>44</v>
      </c>
      <c r="C58" s="35">
        <f>+C47+C56</f>
        <v>11088977.869999999</v>
      </c>
      <c r="D58" s="34"/>
    </row>
    <row r="59" spans="1:4" x14ac:dyDescent="0.25">
      <c r="A59" s="19"/>
      <c r="C59" s="26"/>
      <c r="D59" s="34"/>
    </row>
    <row r="60" spans="1:4" x14ac:dyDescent="0.25">
      <c r="A60" s="19" t="s">
        <v>45</v>
      </c>
      <c r="C60" s="17"/>
      <c r="D60" s="34"/>
    </row>
    <row r="61" spans="1:4" x14ac:dyDescent="0.25">
      <c r="A61" s="20" t="s">
        <v>46</v>
      </c>
      <c r="C61" s="22">
        <f>+'[2]Cambio de Patrimonio'!B17</f>
        <v>412502736.45999998</v>
      </c>
      <c r="D61" s="34"/>
    </row>
    <row r="62" spans="1:4" x14ac:dyDescent="0.25">
      <c r="A62" s="20" t="s">
        <v>47</v>
      </c>
      <c r="C62" s="28">
        <v>0</v>
      </c>
      <c r="D62" s="36"/>
    </row>
    <row r="63" spans="1:4" x14ac:dyDescent="0.25">
      <c r="A63" s="20" t="s">
        <v>48</v>
      </c>
      <c r="C63" s="37">
        <f>+'[1]Estado de Rend. Fianac. Mensual'!B35</f>
        <v>-43708045.798333332</v>
      </c>
      <c r="D63" s="34"/>
    </row>
    <row r="64" spans="1:4" x14ac:dyDescent="0.25">
      <c r="A64" s="20" t="s">
        <v>49</v>
      </c>
      <c r="C64" s="22">
        <f>128702975.48-17612052.12-4031.83-15604876.87-1740780.77+3527+20036404.98+15615527.06+13349766.09-149211+26612.28-45831.96-7005099.322+21203596.21-685.8-4550209.28+34378.87+27401255.11-13031023.34-10763769.97+38724045.51-29401474.24+51497.84-4602570.36-5103861.54-15388+22415155+36753044.56-5819254.59+6719757.92+15255612.5437+7293354.11-18020873.6567+48407492.6127-22298305.43-52188619.7777-4172454.61+82370382.94+1753163.16+144766.74+3046110.03+495836.95-3185622.1+7651671.27+58022418.475-10006.8</f>
        <v>340152349.37499994</v>
      </c>
      <c r="D64" s="34"/>
    </row>
    <row r="65" spans="1:11" hidden="1" x14ac:dyDescent="0.25">
      <c r="A65" s="20" t="s">
        <v>50</v>
      </c>
      <c r="C65" s="29">
        <v>0</v>
      </c>
      <c r="D65" s="34"/>
    </row>
    <row r="66" spans="1:11" s="39" customFormat="1" x14ac:dyDescent="0.25">
      <c r="A66" s="38" t="s">
        <v>51</v>
      </c>
      <c r="C66" s="40">
        <f>SUM(C61:C65)</f>
        <v>708947040.03666663</v>
      </c>
      <c r="D66" s="34"/>
      <c r="E66" s="4"/>
      <c r="F66" s="4"/>
      <c r="G66" s="4"/>
      <c r="H66" s="4"/>
      <c r="I66" s="4"/>
      <c r="J66" s="41"/>
      <c r="K66" s="41"/>
    </row>
    <row r="67" spans="1:11" ht="32.25" thickBot="1" x14ac:dyDescent="0.3">
      <c r="A67" s="19" t="s">
        <v>52</v>
      </c>
      <c r="C67" s="42">
        <f>SUM(C58+C66)</f>
        <v>720036017.90666664</v>
      </c>
      <c r="D67" s="36"/>
    </row>
    <row r="68" spans="1:11" ht="16.5" thickTop="1" x14ac:dyDescent="0.25">
      <c r="B68" s="43"/>
      <c r="C68" s="44"/>
      <c r="D68" s="34"/>
    </row>
    <row r="69" spans="1:11" x14ac:dyDescent="0.25">
      <c r="B69" s="4"/>
      <c r="C69" s="45"/>
      <c r="D69" s="34"/>
    </row>
    <row r="70" spans="1:11" x14ac:dyDescent="0.25">
      <c r="B70" s="4"/>
      <c r="C70" s="44"/>
      <c r="D70" s="34"/>
    </row>
    <row r="71" spans="1:11" x14ac:dyDescent="0.25">
      <c r="A71"/>
      <c r="B71" s="15"/>
      <c r="C71" s="44"/>
    </row>
    <row r="72" spans="1:11" x14ac:dyDescent="0.25">
      <c r="C72" s="44"/>
    </row>
    <row r="73" spans="1:11" x14ac:dyDescent="0.25">
      <c r="B73"/>
      <c r="C73" s="44"/>
    </row>
    <row r="74" spans="1:11" x14ac:dyDescent="0.25">
      <c r="A74" s="46" t="s">
        <v>53</v>
      </c>
      <c r="C74" s="44"/>
    </row>
    <row r="75" spans="1:11" x14ac:dyDescent="0.25">
      <c r="A75" s="47" t="s">
        <v>54</v>
      </c>
      <c r="C75" s="44"/>
    </row>
    <row r="76" spans="1:11" x14ac:dyDescent="0.25">
      <c r="C76" s="44"/>
    </row>
    <row r="77" spans="1:11" x14ac:dyDescent="0.25">
      <c r="C77" s="44"/>
    </row>
    <row r="78" spans="1:11" x14ac:dyDescent="0.25">
      <c r="C78" s="44"/>
    </row>
    <row r="79" spans="1:11" x14ac:dyDescent="0.25">
      <c r="C79" s="44"/>
    </row>
    <row r="80" spans="1:11" x14ac:dyDescent="0.25">
      <c r="C80" s="44"/>
    </row>
    <row r="81" spans="3:3" x14ac:dyDescent="0.25">
      <c r="C81" s="44"/>
    </row>
    <row r="82" spans="3:3" x14ac:dyDescent="0.25">
      <c r="C82" s="44"/>
    </row>
    <row r="1048576" spans="9:11" x14ac:dyDescent="0.25">
      <c r="I1048576" s="4">
        <f>SUM(G1048576:H1048576)</f>
        <v>0</v>
      </c>
      <c r="J1048576" s="4">
        <f>SUM(J16)</f>
        <v>0</v>
      </c>
      <c r="K1048576" s="4">
        <f>SUM(K14:K1048575)</f>
        <v>0</v>
      </c>
    </row>
  </sheetData>
  <mergeCells count="2">
    <mergeCell ref="A12:B12"/>
    <mergeCell ref="A36:A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Persio Ventura</cp:lastModifiedBy>
  <dcterms:created xsi:type="dcterms:W3CDTF">2024-04-05T14:28:51Z</dcterms:created>
  <dcterms:modified xsi:type="dcterms:W3CDTF">2024-04-08T15:24:03Z</dcterms:modified>
</cp:coreProperties>
</file>