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6 - Junio\EXCELL\"/>
    </mc:Choice>
  </mc:AlternateContent>
  <bookViews>
    <workbookView xWindow="0" yWindow="0" windowWidth="20490" windowHeight="7755"/>
  </bookViews>
  <sheets>
    <sheet name="INFORME PERSIO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<sst xmlns="http://schemas.openxmlformats.org/spreadsheetml/2006/main" count="19" uniqueCount="19">
  <si>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</si>
  <si>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</si>
  <si>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</si>
  <si>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</si>
  <si>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</si>
  <si>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</si>
  <si>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</si>
  <si>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</si>
  <si>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</si>
  <si>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</si>
  <si>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</si>
  <si>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</si>
  <si>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</si>
  <si>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</si>
  <si>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</si>
  <si>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</si>
  <si>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</si>
  <si>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HOSPITALIZACIÓN</t>
  </si>
  <si>
    <t>INFORME POR MES  DE LAS DIFERENTES AREAS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</si>
</sst>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14" fontId="0" fillId="0" borderId="0" xfId="0" applyNumberFormat="1"/>
    <xf numFmtId="17" fontId="7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tabSelected="1" zoomScale="80" zoomScaleNormal="80" workbookViewId="0">
      <selection activeCell="A6" sqref="A6:A7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15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15.75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4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21.75" customHeight="1" x14ac:dyDescent="0.25">
      <c r="A5" s="16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20.25" customHeight="1" x14ac:dyDescent="0.25">
      <c r="A6" s="10" t="s">
        <v>3</v>
      </c>
      <c r="B6" s="11" t="s">
        <v>4</v>
      </c>
      <c r="C6" s="11" t="s">
        <v>5</v>
      </c>
      <c r="D6" s="11" t="s">
        <v>17</v>
      </c>
      <c r="E6" s="12" t="s">
        <v>6</v>
      </c>
      <c r="F6" s="12"/>
      <c r="G6" s="12"/>
      <c r="H6" s="12"/>
      <c r="I6" s="17" t="s">
        <v>7</v>
      </c>
      <c r="J6" s="17" t="s">
        <v>8</v>
      </c>
      <c r="K6" s="11" t="s">
        <v>9</v>
      </c>
      <c r="L6" s="11" t="s">
        <v>10</v>
      </c>
      <c r="M6" s="11" t="s">
        <v>11</v>
      </c>
    </row>
    <row r="7" spans="1:14" ht="21.75" customHeight="1" x14ac:dyDescent="0.25">
      <c r="A7" s="10"/>
      <c r="B7" s="11"/>
      <c r="C7" s="11"/>
      <c r="D7" s="11"/>
      <c r="E7" s="3" t="s">
        <v>12</v>
      </c>
      <c r="F7" s="3" t="s">
        <v>13</v>
      </c>
      <c r="G7" s="3" t="s">
        <v>14</v>
      </c>
      <c r="H7" s="3" t="s">
        <v>15</v>
      </c>
      <c r="I7" s="17"/>
      <c r="J7" s="17"/>
      <c r="K7" s="11"/>
      <c r="L7" s="11"/>
      <c r="M7" s="11"/>
    </row>
    <row r="8" spans="1:14" ht="18.75" customHeight="1" x14ac:dyDescent="0.25">
      <c r="A8" s="4" t="str">
        <f>UPPER(TEXT(DATE(2023,1,1),("mmmm-yyyy")))</f>
        <v>ENERO-2023</v>
      </c>
      <c r="B8" s="5">
        <v>8960</v>
      </c>
      <c r="C8" s="5">
        <v>3327</v>
      </c>
      <c r="D8" s="5">
        <v>664</v>
      </c>
      <c r="E8" s="5">
        <v>258</v>
      </c>
      <c r="F8" s="5">
        <v>344</v>
      </c>
      <c r="G8" s="5">
        <v>186</v>
      </c>
      <c r="H8" s="5">
        <v>30</v>
      </c>
      <c r="I8" s="6">
        <v>818</v>
      </c>
      <c r="J8" s="5">
        <v>825</v>
      </c>
      <c r="K8" s="5">
        <v>9950</v>
      </c>
      <c r="L8" s="5">
        <v>48915</v>
      </c>
      <c r="M8" s="5">
        <v>15162</v>
      </c>
      <c r="N8" s="2"/>
    </row>
    <row r="9" spans="1:14" ht="18.75" customHeight="1" x14ac:dyDescent="0.25">
      <c r="A9" s="4" t="str">
        <f>UPPER(TEXT(DATE(2023,2,1),("mmmm-yyyy")))</f>
        <v>FEBRERO-2023</v>
      </c>
      <c r="B9" s="5">
        <v>10049</v>
      </c>
      <c r="C9" s="5">
        <v>3316</v>
      </c>
      <c r="D9" s="5">
        <v>754</v>
      </c>
      <c r="E9" s="5">
        <v>328</v>
      </c>
      <c r="F9" s="5">
        <v>297</v>
      </c>
      <c r="G9" s="5">
        <v>144</v>
      </c>
      <c r="H9" s="5">
        <v>35</v>
      </c>
      <c r="I9" s="6">
        <v>804</v>
      </c>
      <c r="J9" s="5">
        <v>767</v>
      </c>
      <c r="K9" s="5">
        <v>10291</v>
      </c>
      <c r="L9" s="5">
        <v>61131</v>
      </c>
      <c r="M9" s="5">
        <v>17188</v>
      </c>
      <c r="N9" s="2"/>
    </row>
    <row r="10" spans="1:14" ht="18.75" customHeight="1" x14ac:dyDescent="0.25">
      <c r="A10" s="4" t="str">
        <f>UPPER(TEXT(DATE(2023,3,1),("mmmm-yyyy")))</f>
        <v>MARZO-2023</v>
      </c>
      <c r="B10" s="5">
        <v>9142</v>
      </c>
      <c r="C10" s="5">
        <v>3023</v>
      </c>
      <c r="D10" s="5">
        <v>722</v>
      </c>
      <c r="E10" s="5">
        <v>267</v>
      </c>
      <c r="F10" s="5">
        <v>294</v>
      </c>
      <c r="G10" s="5">
        <v>155</v>
      </c>
      <c r="H10" s="5">
        <v>20</v>
      </c>
      <c r="I10" s="6">
        <v>736</v>
      </c>
      <c r="J10" s="5">
        <v>816</v>
      </c>
      <c r="K10" s="5">
        <v>9850</v>
      </c>
      <c r="L10" s="5">
        <v>50253</v>
      </c>
      <c r="M10" s="5">
        <v>15093</v>
      </c>
      <c r="N10" s="2"/>
    </row>
    <row r="11" spans="1:14" ht="18.75" customHeight="1" x14ac:dyDescent="0.25">
      <c r="A11" s="4" t="str">
        <f>UPPER(TEXT(DATE(2023,4,1),("mmmm-yyyy")))</f>
        <v>ABRIL-2023</v>
      </c>
      <c r="B11" s="5">
        <v>9139</v>
      </c>
      <c r="C11" s="5">
        <v>3408</v>
      </c>
      <c r="D11" s="5">
        <v>749</v>
      </c>
      <c r="E11" s="5">
        <v>275</v>
      </c>
      <c r="F11" s="5">
        <v>423</v>
      </c>
      <c r="G11" s="5">
        <v>203</v>
      </c>
      <c r="H11" s="5">
        <v>32</v>
      </c>
      <c r="I11" s="6">
        <v>933</v>
      </c>
      <c r="J11" s="5">
        <v>911</v>
      </c>
      <c r="K11" s="5">
        <v>10675</v>
      </c>
      <c r="L11" s="5">
        <v>51977</v>
      </c>
      <c r="M11" s="5">
        <v>16606</v>
      </c>
      <c r="N11" s="2"/>
    </row>
    <row r="12" spans="1:14" ht="18.75" customHeight="1" x14ac:dyDescent="0.25">
      <c r="A12" s="4" t="str">
        <f>UPPER(TEXT(DATE(2023,5,1),("mmmm-yyyy")))</f>
        <v>MAYO-2023</v>
      </c>
      <c r="B12" s="5">
        <v>10015</v>
      </c>
      <c r="C12" s="5">
        <v>3226</v>
      </c>
      <c r="D12" s="5">
        <v>723</v>
      </c>
      <c r="E12" s="5">
        <v>286</v>
      </c>
      <c r="F12" s="5">
        <v>314</v>
      </c>
      <c r="G12" s="5">
        <v>169</v>
      </c>
      <c r="H12" s="5">
        <v>23</v>
      </c>
      <c r="I12" s="6">
        <v>792</v>
      </c>
      <c r="J12" s="5">
        <v>854</v>
      </c>
      <c r="K12" s="5">
        <v>10614</v>
      </c>
      <c r="L12" s="5">
        <v>56288</v>
      </c>
      <c r="M12" s="5">
        <v>15860</v>
      </c>
      <c r="N12" s="2"/>
    </row>
    <row r="13" spans="1:14" ht="18.75" customHeight="1" x14ac:dyDescent="0.25">
      <c r="A13" s="4" t="str">
        <f>UPPER(TEXT(DATE(2023,6,1),("mmmm-yyyy")))</f>
        <v>JUNIO-2023</v>
      </c>
      <c r="B13" s="5">
        <v>9460</v>
      </c>
      <c r="C13" s="5">
        <v>3648</v>
      </c>
      <c r="D13" s="5">
        <v>743</v>
      </c>
      <c r="E13" s="5">
        <v>240</v>
      </c>
      <c r="F13" s="5">
        <v>328</v>
      </c>
      <c r="G13" s="5">
        <v>197</v>
      </c>
      <c r="H13" s="5">
        <v>25</v>
      </c>
      <c r="I13" s="6">
        <v>790</v>
      </c>
      <c r="J13" s="5">
        <v>911</v>
      </c>
      <c r="K13" s="5">
        <v>10869</v>
      </c>
      <c r="L13" s="5">
        <v>49309</v>
      </c>
      <c r="M13" s="5">
        <v>18219</v>
      </c>
      <c r="N13" s="2"/>
    </row>
    <row r="14" spans="1:14" ht="18.75" customHeight="1" x14ac:dyDescent="0.25">
      <c r="A14" s="4" t="str">
        <f>UPPER(TEXT(DATE(2023,7,1),("mmmm-yyyy")))</f>
        <v>JULIO-2023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</row>
    <row r="15" spans="1:14" ht="18.75" customHeight="1" x14ac:dyDescent="0.25">
      <c r="A15" s="4" t="str">
        <f>UPPER(TEXT(DATE(2023,8,1),("mmmm-yyyy")))</f>
        <v>AGOSTO-2023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"/>
    </row>
    <row r="16" spans="1:14" ht="18.75" customHeight="1" x14ac:dyDescent="0.25">
      <c r="A16" s="4" t="str">
        <f>UPPER(TEXT(DATE(2023,9,1),("mmmm-yyyy")))</f>
        <v>SEPTIEMBRE-2023</v>
      </c>
      <c r="B16" s="5"/>
      <c r="C16" s="5"/>
      <c r="D16" s="5"/>
      <c r="E16" s="5"/>
      <c r="F16" s="5"/>
      <c r="G16" s="5"/>
      <c r="H16" s="5"/>
      <c r="I16" s="7"/>
      <c r="J16" s="5"/>
      <c r="K16" s="5"/>
      <c r="L16" s="5"/>
      <c r="M16" s="5"/>
      <c r="N16" s="2"/>
    </row>
    <row r="17" spans="1:14" ht="18.75" customHeight="1" x14ac:dyDescent="0.25">
      <c r="A17" s="4" t="str">
        <f>UPPER(TEXT(DATE(2023,10,1),("mmmm-yyyy")))</f>
        <v>OCTUBRE-2023</v>
      </c>
      <c r="B17" s="5"/>
      <c r="C17" s="5"/>
      <c r="D17" s="5"/>
      <c r="E17" s="5"/>
      <c r="F17" s="5"/>
      <c r="G17" s="5"/>
      <c r="H17" s="5"/>
      <c r="I17" s="7"/>
      <c r="J17" s="5"/>
      <c r="K17" s="5"/>
      <c r="L17" s="5"/>
      <c r="M17" s="5"/>
      <c r="N17" s="2"/>
    </row>
    <row r="18" spans="1:14" ht="18.75" customHeight="1" x14ac:dyDescent="0.25">
      <c r="A18" s="4" t="str">
        <f>UPPER(TEXT(DATE(2023,11,1),("mmmm-yyyy")))</f>
        <v>NOVIEMBRE-2023</v>
      </c>
      <c r="B18" s="5"/>
      <c r="C18" s="5"/>
      <c r="D18" s="5"/>
      <c r="E18" s="5"/>
      <c r="F18" s="5"/>
      <c r="G18" s="5"/>
      <c r="H18" s="5"/>
      <c r="I18" s="7"/>
      <c r="J18" s="5"/>
      <c r="K18" s="5"/>
      <c r="L18" s="5"/>
      <c r="M18" s="5"/>
      <c r="N18" s="2"/>
    </row>
    <row r="19" spans="1:14" ht="18.75" customHeight="1" x14ac:dyDescent="0.25">
      <c r="A19" s="4" t="str">
        <f>UPPER(TEXT(DATE(2023,12,1),("mmmm-yyyy")))</f>
        <v>DICIEMBRE-2023</v>
      </c>
      <c r="B19" s="5"/>
      <c r="C19" s="5"/>
      <c r="D19" s="5"/>
      <c r="E19" s="5"/>
      <c r="F19" s="5"/>
      <c r="G19" s="5"/>
      <c r="H19" s="5"/>
      <c r="I19" s="7"/>
      <c r="J19" s="5"/>
      <c r="K19" s="5"/>
      <c r="L19" s="5"/>
      <c r="M19" s="5"/>
      <c r="N19" s="2"/>
    </row>
    <row r="20" spans="1:14" ht="20.25" customHeight="1" x14ac:dyDescent="0.25">
      <c r="A20" s="8" t="s">
        <v>16</v>
      </c>
      <c r="B20" s="9">
        <v>56765</v>
      </c>
      <c r="C20" s="9">
        <v>19948</v>
      </c>
      <c r="D20" s="9">
        <v>4355</v>
      </c>
      <c r="E20" s="9">
        <v>1654</v>
      </c>
      <c r="F20" s="9">
        <v>2000</v>
      </c>
      <c r="G20" s="9">
        <v>1054</v>
      </c>
      <c r="H20" s="9">
        <v>165</v>
      </c>
      <c r="I20" s="9">
        <v>4873</v>
      </c>
      <c r="J20" s="9">
        <v>5084</v>
      </c>
      <c r="K20" s="9">
        <v>62249</v>
      </c>
      <c r="L20" s="9">
        <v>317873</v>
      </c>
      <c r="M20" s="9">
        <v>98128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15">
    <mergeCell ref="I6:I7"/>
    <mergeCell ref="J6:J7"/>
    <mergeCell ref="K6:K7"/>
    <mergeCell ref="L6:L7"/>
    <mergeCell ref="M6:M7"/>
    <mergeCell ref="A1:M1"/>
    <mergeCell ref="A2:M2"/>
    <mergeCell ref="A3:M3"/>
    <mergeCell ref="A4:M4"/>
    <mergeCell ref="A5:M5"/>
    <mergeCell ref="A6:A7"/>
    <mergeCell ref="B6:B7"/>
    <mergeCell ref="C6:C7"/>
    <mergeCell ref="D6:D7"/>
    <mergeCell ref="E6:H6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2023-07-03T13:46:47Z</cp:lastPrinted>
  <dcterms:created xsi:type="dcterms:W3CDTF">2019-12-03T15:12:20Z</dcterms:created>
  <dcterms:modified xsi:type="dcterms:W3CDTF">2023-07-12T18:45:10Z</dcterms:modified>
</cp:coreProperties>
</file>